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26" windowWidth="15180" windowHeight="4950" activeTab="3"/>
  </bookViews>
  <sheets>
    <sheet name="Informations" sheetId="1" r:id="rId1"/>
    <sheet name="Besoin en eau agriculture" sheetId="2" r:id="rId2"/>
    <sheet name="Besoin Equivalent habitants" sheetId="3" r:id="rId3"/>
    <sheet name="Offre en eau" sheetId="4" r:id="rId4"/>
    <sheet name="Offre et Besoin Actuel" sheetId="5" r:id="rId5"/>
  </sheets>
  <definedNames/>
  <calcPr fullCalcOnLoad="1"/>
</workbook>
</file>

<file path=xl/sharedStrings.xml><?xml version="1.0" encoding="utf-8"?>
<sst xmlns="http://schemas.openxmlformats.org/spreadsheetml/2006/main" count="201" uniqueCount="100">
  <si>
    <t>Offre et demande pour la situation actuelle</t>
  </si>
  <si>
    <t>conductivité hydraulique à saturation Ks =</t>
  </si>
  <si>
    <t>[m/s]</t>
  </si>
  <si>
    <t>teta CR =</t>
  </si>
  <si>
    <t>[-]</t>
  </si>
  <si>
    <t>puissance de la nappe H =</t>
  </si>
  <si>
    <t>[m]</t>
  </si>
  <si>
    <t>teta FP =</t>
  </si>
  <si>
    <t>h =</t>
  </si>
  <si>
    <t>profondeur racinaire =</t>
  </si>
  <si>
    <t>rayon du puits r =</t>
  </si>
  <si>
    <t>RFU =</t>
  </si>
  <si>
    <t>[mm]</t>
  </si>
  <si>
    <t>rayon d'action du puits R =</t>
  </si>
  <si>
    <t>surface =</t>
  </si>
  <si>
    <t>[ha]</t>
  </si>
  <si>
    <t>[l/j]</t>
  </si>
  <si>
    <t>nombre de puits n =</t>
  </si>
  <si>
    <t>efficience réseau =</t>
  </si>
  <si>
    <t>mois</t>
  </si>
  <si>
    <t>jours / mois</t>
  </si>
  <si>
    <t>pluie
EFFICACE</t>
  </si>
  <si>
    <t>ET
maïs</t>
  </si>
  <si>
    <t>Pe - ET maïs</t>
  </si>
  <si>
    <t>RFU</t>
  </si>
  <si>
    <t>apport par
irrigation</t>
  </si>
  <si>
    <t>coefficient
saisonnier</t>
  </si>
  <si>
    <t>consommation
totale EqH</t>
  </si>
  <si>
    <t>soutirage nappe -
consommation EqH</t>
  </si>
  <si>
    <t>soutirage rivière
TOTAL</t>
  </si>
  <si>
    <t>[m3]</t>
  </si>
  <si>
    <t>[m3/s]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</si>
  <si>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</si>
  <si>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</si>
  <si>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</si>
  <si>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</si>
  <si>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</si>
  <si>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</si>
  <si>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</si>
  <si>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</si>
  <si>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</si>
  <si>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</si>
  <si>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</si>
  <si>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</si>
  <si>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[mm/mois]</t>
  </si>
  <si>
    <t>Pluie moyenne</t>
  </si>
  <si>
    <t>ETo</t>
  </si>
  <si>
    <t>Kc maïs</t>
  </si>
  <si>
    <t>Kc pdt</t>
  </si>
  <si>
    <t>ET
PdT</t>
  </si>
  <si>
    <t>Pe - ET PdT</t>
  </si>
  <si>
    <t>apport par
irrigation Total</t>
  </si>
  <si>
    <t>Besoin eau potable - situation actuelle</t>
  </si>
  <si>
    <t>coefficients de Pardé</t>
  </si>
  <si>
    <t>débit moyen annuel</t>
  </si>
  <si>
    <t>débit moyen mensuel</t>
  </si>
  <si>
    <t>Q347</t>
  </si>
  <si>
    <t>Qmin</t>
  </si>
  <si>
    <t>[m3/s ]</t>
  </si>
  <si>
    <t xml:space="preserve">débit moyen annuel: </t>
  </si>
  <si>
    <t>feuilles</t>
  </si>
  <si>
    <t>Informations</t>
  </si>
  <si>
    <t>selon LEaux</t>
  </si>
  <si>
    <t>Besoin en eau agriculture</t>
  </si>
  <si>
    <t xml:space="preserve">Offre en eau </t>
  </si>
  <si>
    <t>Offre et demande</t>
  </si>
  <si>
    <t>feuilles de calcul pour calculer le besoin eau potable - situation actuelle</t>
  </si>
  <si>
    <t>feuilles de calcul pour calculer le besoin en eau pour l'irrigation - situation actuelle</t>
  </si>
  <si>
    <t>feuilles de calcul pour calculer Offre eau nappe et rivière- situation actuelle</t>
  </si>
  <si>
    <t>Adéquation offre et demande</t>
  </si>
  <si>
    <t>Calcul à formuler</t>
  </si>
  <si>
    <t>Courbe débits classés</t>
  </si>
  <si>
    <t>a</t>
  </si>
  <si>
    <t>b</t>
  </si>
  <si>
    <t>Qmin=aQ347+b</t>
  </si>
  <si>
    <t>Surplus!</t>
  </si>
  <si>
    <t>téta CR =</t>
  </si>
  <si>
    <t>téta FP =</t>
  </si>
  <si>
    <t>Données de l'exercice</t>
  </si>
  <si>
    <t>Besoin Équivalents Habitants</t>
  </si>
  <si>
    <t>soutirage
nappe possible</t>
  </si>
  <si>
    <t>soutirage
admissible rivière</t>
  </si>
  <si>
    <t>soutirage POSSIBLE
ou IMPOSSIBLE</t>
  </si>
  <si>
    <t>Besoin en eau pour l'agriculture - situation actuelle</t>
  </si>
  <si>
    <t>coefficient  pour calcul pluie efficace =</t>
  </si>
  <si>
    <t>Population  =</t>
  </si>
  <si>
    <t>[EqH]</t>
  </si>
  <si>
    <t>consommation par EqH =</t>
  </si>
  <si>
    <t>Industrie  =</t>
  </si>
  <si>
    <t>Besoin pour
agriculture</t>
  </si>
  <si>
    <t xml:space="preserve">
Besoin consommation EqH</t>
  </si>
  <si>
    <t>Demande</t>
  </si>
  <si>
    <t>Offre totale</t>
  </si>
  <si>
    <t>Bilan offre/demande irrigation</t>
  </si>
  <si>
    <t>oui/non?</t>
  </si>
  <si>
    <t>Volume habitants</t>
  </si>
  <si>
    <t>Volume industrie</t>
  </si>
  <si>
    <t>Débit  puits  &lt;0.4 m3/s</t>
  </si>
  <si>
    <t>Satisfaction des besoins pop+indus</t>
  </si>
  <si>
    <t>Offre en eau  (nappe et rivière) - situation actuelle avec n puits</t>
  </si>
</sst>
</file>

<file path=xl/styles.xml><?xml version="1.0" encoding="utf-8"?>
<styleSheet xmlns="http://schemas.openxmlformats.org/spreadsheetml/2006/main">
  <numFmts count="5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  <numFmt numFmtId="176" formatCode="0.000000000"/>
    <numFmt numFmtId="177" formatCode="0.00000000"/>
    <numFmt numFmtId="178" formatCode="0.0000000"/>
    <numFmt numFmtId="179" formatCode="0.000000"/>
    <numFmt numFmtId="180" formatCode="d/mm/yyyy\ hh:mm"/>
    <numFmt numFmtId="181" formatCode="d/mm/yyyy"/>
    <numFmt numFmtId="182" formatCode="_ * #,##0.0_ ;_ * \-#,##0.0_ ;_ * &quot;-&quot;??_ ;_ @_ "/>
    <numFmt numFmtId="183" formatCode="_ * #,##0_ ;_ * \-#,##0_ ;_ * &quot;-&quot;??_ ;_ @_ "/>
    <numFmt numFmtId="184" formatCode="_ * #,##0.000_ ;_ * \-#,##0.000_ ;_ * &quot;-&quot;??_ ;_ @_ "/>
    <numFmt numFmtId="185" formatCode="_ * #,##0.0000_ ;_ * \-#,##0.0000_ ;_ * &quot;-&quot;??_ ;_ @_ "/>
    <numFmt numFmtId="186" formatCode="_ * #,##0.00000_ ;_ * \-#,##0.00000_ ;_ * &quot;-&quot;??_ ;_ @_ "/>
    <numFmt numFmtId="187" formatCode="_ * #,##0.000000_ ;_ * \-#,##0.000000_ ;_ * &quot;-&quot;??_ ;_ @_ "/>
    <numFmt numFmtId="188" formatCode="_ * #,##0.0000000_ ;_ * \-#,##0.0000000_ ;_ * &quot;-&quot;??_ ;_ @_ "/>
    <numFmt numFmtId="189" formatCode="#,##0.00_ ;\-#,##0.00\ "/>
    <numFmt numFmtId="190" formatCode="#,##0.0_ ;\-#,##0.0\ "/>
    <numFmt numFmtId="191" formatCode="#,##0.000_ ;\-#,##0.000\ "/>
    <numFmt numFmtId="192" formatCode="d/m/yy\ h:mm"/>
    <numFmt numFmtId="193" formatCode="d/m"/>
    <numFmt numFmtId="194" formatCode="mmm"/>
    <numFmt numFmtId="195" formatCode="#,##0.0000_ ;\-#,##0.0000\ "/>
    <numFmt numFmtId="196" formatCode="#,##0_ ;\-#,##0\ "/>
    <numFmt numFmtId="197" formatCode="0.0000000000"/>
    <numFmt numFmtId="198" formatCode="d\-mmm"/>
    <numFmt numFmtId="199" formatCode="0.00000000000"/>
    <numFmt numFmtId="200" formatCode="0.000000000000"/>
    <numFmt numFmtId="201" formatCode="0.0000000000000"/>
    <numFmt numFmtId="202" formatCode="d/mm/yyyy\ h:mm"/>
    <numFmt numFmtId="203" formatCode="0.0E+00"/>
    <numFmt numFmtId="204" formatCode="#,##0.0"/>
    <numFmt numFmtId="205" formatCode="#,##0.000"/>
    <numFmt numFmtId="206" formatCode="#,##0.0000"/>
    <numFmt numFmtId="207" formatCode="#,##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14">
    <font>
      <sz val="10"/>
      <name val="Arial"/>
      <family val="0"/>
    </font>
    <font>
      <sz val="9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203" fontId="0" fillId="2" borderId="0" xfId="0" applyNumberFormat="1" applyFill="1" applyAlignment="1">
      <alignment horizontal="center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75" fontId="0" fillId="2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3" fontId="0" fillId="0" borderId="0" xfId="0" applyNumberFormat="1" applyFill="1" applyAlignment="1">
      <alignment horizontal="center"/>
    </xf>
    <xf numFmtId="175" fontId="0" fillId="2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0" borderId="0" xfId="0" applyFont="1" applyAlignment="1">
      <alignment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4" fillId="0" borderId="0" xfId="21" applyFont="1" applyFill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2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21" applyFont="1" applyFill="1" applyAlignment="1">
      <alignment horizontal="center"/>
      <protection/>
    </xf>
    <xf numFmtId="0" fontId="7" fillId="0" borderId="0" xfId="21" applyFont="1" applyFill="1" applyAlignment="1">
      <alignment horizontal="center"/>
      <protection/>
    </xf>
    <xf numFmtId="1" fontId="0" fillId="0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20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right"/>
    </xf>
    <xf numFmtId="175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3" fontId="3" fillId="3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204" fontId="0" fillId="3" borderId="0" xfId="0" applyNumberFormat="1" applyFill="1" applyBorder="1" applyAlignment="1">
      <alignment horizontal="center"/>
    </xf>
    <xf numFmtId="204" fontId="0" fillId="0" borderId="0" xfId="0" applyNumberFormat="1" applyAlignment="1">
      <alignment/>
    </xf>
    <xf numFmtId="204" fontId="0" fillId="2" borderId="0" xfId="0" applyNumberFormat="1" applyFill="1" applyBorder="1" applyAlignment="1">
      <alignment horizontal="center"/>
    </xf>
    <xf numFmtId="204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2" borderId="5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4" fillId="0" borderId="0" xfId="2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cul de l'ET selon Penman et Penman-Monteith" xfId="21"/>
    <cellStyle name="Percent" xfId="22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9</xdr:row>
      <xdr:rowOff>76200</xdr:rowOff>
    </xdr:from>
    <xdr:to>
      <xdr:col>8</xdr:col>
      <xdr:colOff>104775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28775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5"/>
  <sheetViews>
    <sheetView zoomScale="75" zoomScaleNormal="75" workbookViewId="0" topLeftCell="A1">
      <selection activeCell="B4" sqref="B4"/>
    </sheetView>
  </sheetViews>
  <sheetFormatPr defaultColWidth="9.140625" defaultRowHeight="12.75"/>
  <sheetData>
    <row r="4" ht="20.25">
      <c r="B4" s="64" t="s">
        <v>61</v>
      </c>
    </row>
    <row r="7" spans="5:7" ht="12.75">
      <c r="E7" s="68"/>
      <c r="G7" t="s">
        <v>78</v>
      </c>
    </row>
    <row r="9" spans="5:7" ht="12.75">
      <c r="E9" s="69"/>
      <c r="G9" t="s">
        <v>70</v>
      </c>
    </row>
    <row r="13" ht="12.75">
      <c r="C13" s="65" t="s">
        <v>60</v>
      </c>
    </row>
    <row r="17" spans="3:7" ht="12.75">
      <c r="C17" s="66" t="s">
        <v>63</v>
      </c>
      <c r="G17" s="66" t="s">
        <v>67</v>
      </c>
    </row>
    <row r="18" ht="12.75">
      <c r="C18" s="66"/>
    </row>
    <row r="19" ht="12.75">
      <c r="C19" s="66"/>
    </row>
    <row r="20" spans="3:7" ht="12.75">
      <c r="C20" s="66" t="s">
        <v>79</v>
      </c>
      <c r="G20" s="66" t="s">
        <v>66</v>
      </c>
    </row>
    <row r="21" ht="12.75">
      <c r="C21" s="66"/>
    </row>
    <row r="22" ht="12.75">
      <c r="C22" s="66"/>
    </row>
    <row r="23" spans="3:7" ht="12.75">
      <c r="C23" s="66" t="s">
        <v>64</v>
      </c>
      <c r="G23" s="66" t="s">
        <v>68</v>
      </c>
    </row>
    <row r="24" ht="12.75">
      <c r="C24" s="66"/>
    </row>
    <row r="25" ht="12.75">
      <c r="C25" s="66"/>
    </row>
    <row r="26" spans="3:7" ht="12.75">
      <c r="C26" s="66" t="s">
        <v>65</v>
      </c>
      <c r="G26" s="66" t="s">
        <v>69</v>
      </c>
    </row>
    <row r="27" ht="12.75">
      <c r="C27" s="66"/>
    </row>
    <row r="28" ht="12.75">
      <c r="C28" s="66"/>
    </row>
    <row r="29" spans="3:7" ht="12.75">
      <c r="C29" s="66"/>
      <c r="G29" s="66"/>
    </row>
    <row r="32" ht="12.75">
      <c r="C32" s="66"/>
    </row>
    <row r="35" ht="12.75">
      <c r="C35" s="6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AS61"/>
  <sheetViews>
    <sheetView workbookViewId="0" topLeftCell="H1">
      <selection activeCell="O17" sqref="O17"/>
    </sheetView>
  </sheetViews>
  <sheetFormatPr defaultColWidth="9.140625" defaultRowHeight="12.75"/>
  <cols>
    <col min="2" max="2" width="9.8515625" style="0" customWidth="1"/>
    <col min="3" max="3" width="11.7109375" style="0" bestFit="1" customWidth="1"/>
    <col min="4" max="4" width="2.7109375" style="0" customWidth="1"/>
    <col min="5" max="5" width="4.7109375" style="0" customWidth="1"/>
    <col min="6" max="6" width="2.7109375" style="0" customWidth="1"/>
    <col min="7" max="7" width="10.421875" style="0" customWidth="1"/>
    <col min="8" max="8" width="12.140625" style="0" bestFit="1" customWidth="1"/>
    <col min="9" max="11" width="9.421875" style="0" customWidth="1"/>
    <col min="12" max="12" width="9.421875" style="0" bestFit="1" customWidth="1"/>
    <col min="13" max="13" width="4.140625" style="1" customWidth="1"/>
    <col min="14" max="16" width="10.7109375" style="0" customWidth="1"/>
    <col min="17" max="17" width="4.7109375" style="1" customWidth="1"/>
    <col min="18" max="18" width="9.421875" style="1" customWidth="1"/>
    <col min="19" max="19" width="10.00390625" style="1" bestFit="1" customWidth="1"/>
    <col min="20" max="20" width="11.28125" style="1" customWidth="1"/>
    <col min="21" max="21" width="9.421875" style="1" customWidth="1"/>
    <col min="22" max="23" width="11.57421875" style="1" bestFit="1" customWidth="1"/>
    <col min="24" max="24" width="10.00390625" style="1" customWidth="1"/>
    <col min="25" max="25" width="9.140625" style="1" customWidth="1"/>
    <col min="26" max="26" width="13.00390625" style="1" customWidth="1"/>
    <col min="27" max="27" width="10.57421875" style="1" customWidth="1"/>
    <col min="28" max="28" width="2.7109375" style="1" customWidth="1"/>
    <col min="29" max="29" width="14.7109375" style="1" customWidth="1"/>
    <col min="30" max="30" width="10.00390625" style="1" customWidth="1"/>
    <col min="31" max="31" width="2.7109375" style="1" customWidth="1"/>
    <col min="32" max="32" width="16.28125" style="1" bestFit="1" customWidth="1"/>
    <col min="33" max="34" width="9.140625" style="1" customWidth="1"/>
    <col min="35" max="36" width="12.00390625" style="1" bestFit="1" customWidth="1"/>
    <col min="37" max="37" width="9.140625" style="1" customWidth="1"/>
    <col min="38" max="38" width="13.140625" style="1" bestFit="1" customWidth="1"/>
    <col min="39" max="39" width="21.28125" style="1" bestFit="1" customWidth="1"/>
    <col min="40" max="40" width="9.140625" style="1" customWidth="1"/>
    <col min="41" max="41" width="18.8515625" style="1" bestFit="1" customWidth="1"/>
    <col min="42" max="42" width="2.7109375" style="1" customWidth="1"/>
    <col min="43" max="43" width="18.8515625" style="1" bestFit="1" customWidth="1"/>
    <col min="44" max="44" width="2.7109375" style="1" customWidth="1"/>
    <col min="45" max="45" width="23.140625" style="1" bestFit="1" customWidth="1"/>
  </cols>
  <sheetData>
    <row r="2" ht="20.25">
      <c r="B2" s="2" t="s">
        <v>83</v>
      </c>
    </row>
    <row r="3" spans="34:35" ht="12.75">
      <c r="AH3" s="41"/>
      <c r="AI3" s="42"/>
    </row>
    <row r="4" spans="14:35" ht="12.75">
      <c r="N4" s="5" t="s">
        <v>76</v>
      </c>
      <c r="O4" s="6">
        <v>0.23</v>
      </c>
      <c r="P4" s="7" t="s">
        <v>4</v>
      </c>
      <c r="Q4" s="8"/>
      <c r="R4" s="8"/>
      <c r="T4" s="43"/>
      <c r="V4" s="5" t="s">
        <v>3</v>
      </c>
      <c r="W4" s="6">
        <v>0.23</v>
      </c>
      <c r="X4" s="7" t="s">
        <v>4</v>
      </c>
      <c r="Y4" s="8"/>
      <c r="AH4" s="41"/>
      <c r="AI4" s="44"/>
    </row>
    <row r="5" spans="12:45" ht="12.75">
      <c r="L5" s="10"/>
      <c r="M5" s="45"/>
      <c r="N5" s="5" t="s">
        <v>77</v>
      </c>
      <c r="O5" s="6">
        <v>0.15</v>
      </c>
      <c r="P5" s="7" t="s">
        <v>4</v>
      </c>
      <c r="Q5" s="8"/>
      <c r="R5" s="8"/>
      <c r="S5" s="45"/>
      <c r="T5" s="43"/>
      <c r="U5" s="45"/>
      <c r="V5" s="5" t="s">
        <v>7</v>
      </c>
      <c r="W5" s="6">
        <v>0.15</v>
      </c>
      <c r="X5" s="7" t="s">
        <v>4</v>
      </c>
      <c r="Y5" s="8"/>
      <c r="Z5" s="45"/>
      <c r="AA5" s="45"/>
      <c r="AB5" s="45"/>
      <c r="AC5" s="45"/>
      <c r="AD5" s="45"/>
      <c r="AE5" s="45"/>
      <c r="AF5" s="45"/>
      <c r="AG5" s="45"/>
      <c r="AH5" s="41"/>
      <c r="AI5" s="44"/>
      <c r="AK5" s="11"/>
      <c r="AL5" s="45"/>
      <c r="AM5" s="45"/>
      <c r="AN5" s="45"/>
      <c r="AO5" s="45"/>
      <c r="AP5" s="45"/>
      <c r="AS5" s="11"/>
    </row>
    <row r="6" spans="14:35" ht="12.75">
      <c r="N6" s="5" t="s">
        <v>9</v>
      </c>
      <c r="O6" s="12">
        <v>0.8</v>
      </c>
      <c r="P6" s="7" t="s">
        <v>6</v>
      </c>
      <c r="Q6" s="8"/>
      <c r="R6" s="8"/>
      <c r="T6" s="43"/>
      <c r="V6" s="5" t="s">
        <v>9</v>
      </c>
      <c r="W6" s="12">
        <v>0.4</v>
      </c>
      <c r="X6" s="7" t="s">
        <v>6</v>
      </c>
      <c r="Y6" s="8"/>
      <c r="AH6" s="41"/>
      <c r="AI6" s="44"/>
    </row>
    <row r="7" spans="14:42" ht="12.75">
      <c r="N7" s="5" t="s">
        <v>11</v>
      </c>
      <c r="O7" s="75"/>
      <c r="P7" s="7" t="s">
        <v>12</v>
      </c>
      <c r="T7" s="43"/>
      <c r="V7" s="5" t="s">
        <v>11</v>
      </c>
      <c r="W7" s="13"/>
      <c r="X7" s="7" t="s">
        <v>12</v>
      </c>
      <c r="Z7" s="43"/>
      <c r="AA7" s="11"/>
      <c r="AC7" s="43"/>
      <c r="AD7" s="11"/>
      <c r="AF7" s="45"/>
      <c r="AG7" s="45"/>
      <c r="AH7" s="41"/>
      <c r="AI7" s="44"/>
      <c r="AL7" s="45"/>
      <c r="AM7" s="45"/>
      <c r="AN7" s="45"/>
      <c r="AO7" s="45"/>
      <c r="AP7" s="45"/>
    </row>
    <row r="8" spans="22:29" ht="12.75">
      <c r="V8"/>
      <c r="W8"/>
      <c r="X8"/>
      <c r="Z8" s="46"/>
      <c r="AC8" s="46"/>
    </row>
    <row r="9" spans="7:35" ht="12.75">
      <c r="G9" s="3" t="s">
        <v>84</v>
      </c>
      <c r="H9" s="16">
        <v>0.9</v>
      </c>
      <c r="I9" t="s">
        <v>4</v>
      </c>
      <c r="N9" s="3" t="s">
        <v>14</v>
      </c>
      <c r="O9" s="14">
        <v>700</v>
      </c>
      <c r="P9" t="s">
        <v>15</v>
      </c>
      <c r="R9"/>
      <c r="V9" s="3" t="s">
        <v>14</v>
      </c>
      <c r="W9" s="14">
        <v>400</v>
      </c>
      <c r="X9" t="s">
        <v>15</v>
      </c>
      <c r="Z9" s="43"/>
      <c r="AA9" s="33"/>
      <c r="AC9" s="43"/>
      <c r="AD9" s="33"/>
      <c r="AH9" s="41"/>
      <c r="AI9" s="33"/>
    </row>
    <row r="10" spans="16:23" ht="12.75">
      <c r="P10" s="1"/>
      <c r="V10"/>
      <c r="W10"/>
    </row>
    <row r="11" spans="22:27" ht="12.75">
      <c r="V11"/>
      <c r="W11" s="3"/>
      <c r="X11"/>
      <c r="Y11" s="3" t="s">
        <v>18</v>
      </c>
      <c r="Z11" s="16">
        <v>0.8</v>
      </c>
      <c r="AA11" s="1" t="s">
        <v>4</v>
      </c>
    </row>
    <row r="12" spans="16:22" ht="12.75">
      <c r="P12" s="1"/>
      <c r="V12" s="11"/>
    </row>
    <row r="14" spans="3:45" ht="38.25">
      <c r="C14" s="20" t="s">
        <v>19</v>
      </c>
      <c r="D14" s="20"/>
      <c r="E14" s="20" t="s">
        <v>20</v>
      </c>
      <c r="F14" s="20"/>
      <c r="G14" s="21" t="s">
        <v>45</v>
      </c>
      <c r="H14" s="21" t="s">
        <v>21</v>
      </c>
      <c r="I14" s="22"/>
      <c r="J14" s="22" t="s">
        <v>46</v>
      </c>
      <c r="K14" s="22" t="s">
        <v>47</v>
      </c>
      <c r="L14" s="21" t="s">
        <v>22</v>
      </c>
      <c r="M14" s="24"/>
      <c r="N14" s="21" t="s">
        <v>23</v>
      </c>
      <c r="O14" s="21" t="s">
        <v>24</v>
      </c>
      <c r="P14" s="21" t="s">
        <v>25</v>
      </c>
      <c r="Q14" s="47"/>
      <c r="R14" s="22" t="s">
        <v>46</v>
      </c>
      <c r="S14" s="22" t="s">
        <v>48</v>
      </c>
      <c r="T14" s="21" t="s">
        <v>49</v>
      </c>
      <c r="U14" s="24"/>
      <c r="V14" s="21" t="s">
        <v>50</v>
      </c>
      <c r="W14" s="21" t="s">
        <v>24</v>
      </c>
      <c r="X14" s="21" t="s">
        <v>25</v>
      </c>
      <c r="Y14" s="24"/>
      <c r="Z14" s="60" t="s">
        <v>51</v>
      </c>
      <c r="AA14" s="48"/>
      <c r="AB14" s="48"/>
      <c r="AC14" s="24"/>
      <c r="AD14" s="48"/>
      <c r="AE14" s="48"/>
      <c r="AF14" s="47"/>
      <c r="AG14" s="24"/>
      <c r="AH14" s="48"/>
      <c r="AI14" s="24"/>
      <c r="AJ14" s="24"/>
      <c r="AL14" s="47"/>
      <c r="AM14" s="47"/>
      <c r="AN14" s="48"/>
      <c r="AO14" s="47"/>
      <c r="AP14" s="48"/>
      <c r="AQ14" s="47"/>
      <c r="AS14" s="49"/>
    </row>
    <row r="15" spans="3:43" ht="12.75">
      <c r="C15" s="26"/>
      <c r="D15" s="26"/>
      <c r="E15" s="26"/>
      <c r="F15" s="26"/>
      <c r="G15" s="27" t="s">
        <v>44</v>
      </c>
      <c r="H15" s="27" t="s">
        <v>12</v>
      </c>
      <c r="I15" s="27"/>
      <c r="J15" s="27" t="s">
        <v>44</v>
      </c>
      <c r="K15" s="27" t="s">
        <v>4</v>
      </c>
      <c r="L15" s="27" t="s">
        <v>12</v>
      </c>
      <c r="M15" s="30"/>
      <c r="N15" s="27" t="s">
        <v>12</v>
      </c>
      <c r="O15" s="27" t="s">
        <v>12</v>
      </c>
      <c r="P15" s="28" t="s">
        <v>30</v>
      </c>
      <c r="Q15" s="50"/>
      <c r="R15" s="27" t="s">
        <v>44</v>
      </c>
      <c r="S15" s="27" t="s">
        <v>4</v>
      </c>
      <c r="T15" s="27" t="s">
        <v>12</v>
      </c>
      <c r="U15" s="30"/>
      <c r="V15" s="27" t="s">
        <v>12</v>
      </c>
      <c r="W15" s="27" t="s">
        <v>12</v>
      </c>
      <c r="X15" s="28" t="s">
        <v>30</v>
      </c>
      <c r="Y15" s="30"/>
      <c r="Z15" s="61" t="s">
        <v>30</v>
      </c>
      <c r="AA15" s="30"/>
      <c r="AC15" s="30"/>
      <c r="AD15" s="30"/>
      <c r="AE15" s="30"/>
      <c r="AF15" s="50"/>
      <c r="AG15" s="30"/>
      <c r="AI15" s="30"/>
      <c r="AJ15" s="30"/>
      <c r="AL15" s="50"/>
      <c r="AM15" s="50"/>
      <c r="AO15" s="50"/>
      <c r="AQ15" s="50"/>
    </row>
    <row r="16" spans="3:26" ht="12.75">
      <c r="C16" s="20"/>
      <c r="D16" s="20"/>
      <c r="E16" s="20"/>
      <c r="F16" s="20"/>
      <c r="G16" s="27"/>
      <c r="J16" s="27"/>
      <c r="K16" s="27"/>
      <c r="N16" s="73"/>
      <c r="R16" s="27"/>
      <c r="S16" s="27"/>
      <c r="T16"/>
      <c r="V16"/>
      <c r="W16"/>
      <c r="X16"/>
      <c r="Z16"/>
    </row>
    <row r="17" spans="1:45" ht="12.75">
      <c r="A17" s="55"/>
      <c r="B17" s="55"/>
      <c r="C17" s="20" t="s">
        <v>32</v>
      </c>
      <c r="D17" s="20"/>
      <c r="E17" s="26">
        <v>31</v>
      </c>
      <c r="F17" s="20"/>
      <c r="G17" s="74">
        <v>58.5909090909091</v>
      </c>
      <c r="H17" s="72"/>
      <c r="I17" s="57"/>
      <c r="J17" s="74">
        <v>19.230287529841807</v>
      </c>
      <c r="K17" s="58">
        <v>0.1</v>
      </c>
      <c r="L17" s="72"/>
      <c r="M17" s="57"/>
      <c r="N17" s="72"/>
      <c r="O17" s="72"/>
      <c r="P17" s="13"/>
      <c r="Q17" s="57"/>
      <c r="R17" s="56">
        <v>19.230287529841807</v>
      </c>
      <c r="S17" s="58">
        <v>0.1</v>
      </c>
      <c r="T17" s="54"/>
      <c r="U17" s="57"/>
      <c r="V17" s="54"/>
      <c r="W17" s="54"/>
      <c r="X17" s="13"/>
      <c r="Y17" s="59"/>
      <c r="Z17" s="70"/>
      <c r="AA17" s="11"/>
      <c r="AC17" s="44"/>
      <c r="AD17" s="11"/>
      <c r="AF17" s="11"/>
      <c r="AH17" s="33"/>
      <c r="AI17" s="51"/>
      <c r="AJ17" s="11"/>
      <c r="AL17" s="11"/>
      <c r="AM17" s="11"/>
      <c r="AN17" s="33"/>
      <c r="AO17" s="11"/>
      <c r="AP17" s="33"/>
      <c r="AQ17" s="11"/>
      <c r="AS17" s="52"/>
    </row>
    <row r="18" spans="1:45" ht="12.75">
      <c r="A18" s="55"/>
      <c r="B18" s="55"/>
      <c r="C18" s="20" t="s">
        <v>33</v>
      </c>
      <c r="D18" s="20"/>
      <c r="E18" s="26">
        <v>28</v>
      </c>
      <c r="F18" s="20"/>
      <c r="G18" s="74">
        <v>52.286363636363625</v>
      </c>
      <c r="H18" s="72"/>
      <c r="I18" s="57"/>
      <c r="J18" s="74">
        <v>26.316664007097767</v>
      </c>
      <c r="K18" s="58">
        <v>0.1</v>
      </c>
      <c r="L18" s="72"/>
      <c r="M18" s="57"/>
      <c r="N18" s="72"/>
      <c r="O18" s="72"/>
      <c r="P18" s="13"/>
      <c r="Q18" s="57"/>
      <c r="R18" s="56">
        <v>26.316664007097767</v>
      </c>
      <c r="S18" s="58">
        <v>0.1</v>
      </c>
      <c r="T18" s="54"/>
      <c r="U18" s="57"/>
      <c r="V18" s="54"/>
      <c r="W18" s="54"/>
      <c r="X18" s="13"/>
      <c r="Y18" s="59"/>
      <c r="Z18" s="70"/>
      <c r="AA18" s="11"/>
      <c r="AC18" s="44"/>
      <c r="AD18" s="11"/>
      <c r="AF18" s="11"/>
      <c r="AH18" s="33"/>
      <c r="AI18" s="51"/>
      <c r="AJ18" s="11"/>
      <c r="AL18" s="11"/>
      <c r="AM18" s="11"/>
      <c r="AN18" s="33"/>
      <c r="AO18" s="11"/>
      <c r="AP18" s="33"/>
      <c r="AQ18" s="11"/>
      <c r="AS18" s="52"/>
    </row>
    <row r="19" spans="1:45" ht="12.75">
      <c r="A19" s="55"/>
      <c r="B19" s="55"/>
      <c r="C19" s="20" t="s">
        <v>34</v>
      </c>
      <c r="D19" s="20"/>
      <c r="E19" s="26">
        <v>31</v>
      </c>
      <c r="F19" s="20"/>
      <c r="G19" s="74">
        <v>56.55</v>
      </c>
      <c r="H19" s="72"/>
      <c r="I19" s="57"/>
      <c r="J19" s="74">
        <v>55.22784120902465</v>
      </c>
      <c r="K19" s="58">
        <v>0.1</v>
      </c>
      <c r="L19" s="72"/>
      <c r="M19" s="57"/>
      <c r="N19" s="72"/>
      <c r="O19" s="72"/>
      <c r="P19" s="13"/>
      <c r="Q19" s="57"/>
      <c r="R19" s="56">
        <v>55.22784120902465</v>
      </c>
      <c r="S19" s="58">
        <v>0.1</v>
      </c>
      <c r="T19" s="54"/>
      <c r="U19" s="57"/>
      <c r="V19" s="54"/>
      <c r="W19" s="54"/>
      <c r="X19" s="13"/>
      <c r="Y19" s="59"/>
      <c r="Z19" s="70"/>
      <c r="AA19" s="11"/>
      <c r="AC19" s="44"/>
      <c r="AD19" s="11"/>
      <c r="AF19" s="11"/>
      <c r="AH19" s="33"/>
      <c r="AI19" s="51"/>
      <c r="AJ19" s="11"/>
      <c r="AL19" s="11"/>
      <c r="AM19" s="11"/>
      <c r="AN19" s="33"/>
      <c r="AO19" s="11"/>
      <c r="AP19" s="33"/>
      <c r="AQ19" s="11"/>
      <c r="AS19" s="52"/>
    </row>
    <row r="20" spans="1:45" ht="12.75">
      <c r="A20" s="55"/>
      <c r="B20" s="55"/>
      <c r="C20" s="20" t="s">
        <v>35</v>
      </c>
      <c r="D20" s="20"/>
      <c r="E20" s="26">
        <v>30</v>
      </c>
      <c r="F20" s="20"/>
      <c r="G20" s="74">
        <v>63.2090909090909</v>
      </c>
      <c r="H20" s="72"/>
      <c r="I20" s="57"/>
      <c r="J20" s="74">
        <v>76.60300179278678</v>
      </c>
      <c r="K20" s="58">
        <v>0.3</v>
      </c>
      <c r="L20" s="72"/>
      <c r="M20" s="57"/>
      <c r="N20" s="72"/>
      <c r="O20" s="72"/>
      <c r="P20" s="13"/>
      <c r="Q20" s="57"/>
      <c r="R20" s="56">
        <v>76.60300179278678</v>
      </c>
      <c r="S20" s="58">
        <v>0.5</v>
      </c>
      <c r="T20" s="54"/>
      <c r="U20" s="57"/>
      <c r="V20" s="54"/>
      <c r="W20" s="54"/>
      <c r="X20" s="13"/>
      <c r="Y20" s="59"/>
      <c r="Z20" s="70"/>
      <c r="AA20" s="11"/>
      <c r="AC20" s="44"/>
      <c r="AD20" s="11"/>
      <c r="AF20" s="11"/>
      <c r="AH20" s="33"/>
      <c r="AI20" s="51"/>
      <c r="AJ20" s="11"/>
      <c r="AL20" s="11"/>
      <c r="AM20" s="11"/>
      <c r="AN20" s="33"/>
      <c r="AO20" s="11"/>
      <c r="AP20" s="33"/>
      <c r="AQ20" s="11"/>
      <c r="AS20" s="52"/>
    </row>
    <row r="21" spans="1:45" ht="12.75">
      <c r="A21" s="55"/>
      <c r="B21" s="55"/>
      <c r="C21" s="20" t="s">
        <v>36</v>
      </c>
      <c r="D21" s="20"/>
      <c r="E21" s="26">
        <v>31</v>
      </c>
      <c r="F21" s="20"/>
      <c r="G21" s="74">
        <v>91.04545454545456</v>
      </c>
      <c r="H21" s="72"/>
      <c r="I21" s="57"/>
      <c r="J21" s="74">
        <v>106.19169702768305</v>
      </c>
      <c r="K21" s="58">
        <v>0.6</v>
      </c>
      <c r="L21" s="72"/>
      <c r="M21" s="57"/>
      <c r="N21" s="72"/>
      <c r="O21" s="72"/>
      <c r="P21" s="13"/>
      <c r="Q21" s="57"/>
      <c r="R21" s="56">
        <v>106.19169702768305</v>
      </c>
      <c r="S21" s="58">
        <v>0.85</v>
      </c>
      <c r="T21" s="54"/>
      <c r="U21" s="57"/>
      <c r="V21" s="54"/>
      <c r="W21" s="54"/>
      <c r="X21" s="13"/>
      <c r="Y21" s="59"/>
      <c r="Z21" s="70"/>
      <c r="AA21" s="11"/>
      <c r="AC21" s="44"/>
      <c r="AD21" s="11"/>
      <c r="AF21" s="11"/>
      <c r="AH21" s="33"/>
      <c r="AI21" s="51"/>
      <c r="AJ21" s="11"/>
      <c r="AL21" s="11"/>
      <c r="AM21" s="11"/>
      <c r="AN21" s="33"/>
      <c r="AO21" s="11"/>
      <c r="AP21" s="33"/>
      <c r="AQ21" s="11"/>
      <c r="AS21" s="52"/>
    </row>
    <row r="22" spans="1:45" ht="12.75">
      <c r="A22" s="55"/>
      <c r="B22" s="55"/>
      <c r="C22" s="20" t="s">
        <v>37</v>
      </c>
      <c r="D22" s="20"/>
      <c r="E22" s="26">
        <v>30</v>
      </c>
      <c r="F22" s="20"/>
      <c r="G22" s="74">
        <v>98.00454545454545</v>
      </c>
      <c r="H22" s="72"/>
      <c r="I22" s="57"/>
      <c r="J22" s="74">
        <v>122.92994599450557</v>
      </c>
      <c r="K22" s="58">
        <v>0.9</v>
      </c>
      <c r="L22" s="72"/>
      <c r="M22" s="57"/>
      <c r="N22" s="72"/>
      <c r="O22" s="72"/>
      <c r="P22" s="18"/>
      <c r="Q22" s="57"/>
      <c r="R22" s="56">
        <v>122.92994599450557</v>
      </c>
      <c r="S22" s="58">
        <v>1.2</v>
      </c>
      <c r="T22" s="54"/>
      <c r="U22" s="57"/>
      <c r="V22" s="54"/>
      <c r="W22" s="54"/>
      <c r="X22" s="18"/>
      <c r="Y22" s="78"/>
      <c r="Z22" s="79"/>
      <c r="AA22" s="11"/>
      <c r="AC22" s="44"/>
      <c r="AD22" s="11"/>
      <c r="AF22" s="11"/>
      <c r="AH22" s="33"/>
      <c r="AI22" s="51"/>
      <c r="AJ22" s="11"/>
      <c r="AL22" s="11"/>
      <c r="AM22" s="11"/>
      <c r="AN22" s="33"/>
      <c r="AO22" s="11"/>
      <c r="AP22" s="33"/>
      <c r="AQ22" s="11"/>
      <c r="AS22" s="52"/>
    </row>
    <row r="23" spans="1:45" ht="12.75">
      <c r="A23" s="55"/>
      <c r="B23" s="55"/>
      <c r="C23" s="20" t="s">
        <v>38</v>
      </c>
      <c r="D23" s="20"/>
      <c r="E23" s="26">
        <v>31</v>
      </c>
      <c r="F23" s="20"/>
      <c r="G23" s="74">
        <v>83.25</v>
      </c>
      <c r="H23" s="72"/>
      <c r="I23" s="57"/>
      <c r="J23" s="74">
        <v>143.25374707095224</v>
      </c>
      <c r="K23" s="58">
        <v>1.2</v>
      </c>
      <c r="L23" s="72"/>
      <c r="M23" s="57"/>
      <c r="N23" s="72"/>
      <c r="O23" s="72"/>
      <c r="P23" s="18"/>
      <c r="Q23" s="57"/>
      <c r="R23" s="56">
        <v>143.25374707095224</v>
      </c>
      <c r="S23" s="58">
        <v>1.2</v>
      </c>
      <c r="T23" s="54"/>
      <c r="U23" s="57"/>
      <c r="V23" s="54"/>
      <c r="W23" s="54"/>
      <c r="X23" s="18"/>
      <c r="Y23" s="78"/>
      <c r="Z23" s="79"/>
      <c r="AA23" s="11"/>
      <c r="AC23" s="44"/>
      <c r="AD23" s="11"/>
      <c r="AF23" s="11"/>
      <c r="AH23" s="33"/>
      <c r="AI23" s="51"/>
      <c r="AJ23" s="11"/>
      <c r="AL23" s="11"/>
      <c r="AM23" s="11"/>
      <c r="AN23" s="33"/>
      <c r="AO23" s="11"/>
      <c r="AP23" s="33"/>
      <c r="AQ23" s="11"/>
      <c r="AS23" s="52"/>
    </row>
    <row r="24" spans="1:45" ht="12.75">
      <c r="A24" s="55"/>
      <c r="B24" s="55"/>
      <c r="C24" s="20" t="s">
        <v>39</v>
      </c>
      <c r="D24" s="20"/>
      <c r="E24" s="26">
        <v>31</v>
      </c>
      <c r="F24" s="20"/>
      <c r="G24" s="74">
        <v>88.2409090909091</v>
      </c>
      <c r="H24" s="72"/>
      <c r="I24" s="57"/>
      <c r="J24" s="74">
        <v>124.53500908755322</v>
      </c>
      <c r="K24" s="58">
        <v>1.2</v>
      </c>
      <c r="L24" s="72"/>
      <c r="M24" s="57"/>
      <c r="N24" s="72"/>
      <c r="O24" s="72"/>
      <c r="P24" s="18"/>
      <c r="Q24" s="57"/>
      <c r="R24" s="56">
        <v>124.53500908755322</v>
      </c>
      <c r="S24" s="58">
        <v>0.7</v>
      </c>
      <c r="T24" s="54"/>
      <c r="U24" s="57"/>
      <c r="V24" s="54"/>
      <c r="W24" s="54"/>
      <c r="X24" s="18"/>
      <c r="Y24" s="78"/>
      <c r="Z24" s="79"/>
      <c r="AA24" s="11"/>
      <c r="AC24" s="44"/>
      <c r="AD24" s="11"/>
      <c r="AF24" s="11"/>
      <c r="AH24" s="33"/>
      <c r="AI24" s="51"/>
      <c r="AJ24" s="11"/>
      <c r="AL24" s="11"/>
      <c r="AM24" s="11"/>
      <c r="AN24" s="33"/>
      <c r="AO24" s="11"/>
      <c r="AP24" s="33"/>
      <c r="AQ24" s="11"/>
      <c r="AS24" s="52"/>
    </row>
    <row r="25" spans="1:45" ht="12.75">
      <c r="A25" s="55"/>
      <c r="B25" s="55"/>
      <c r="C25" s="20" t="s">
        <v>40</v>
      </c>
      <c r="D25" s="20"/>
      <c r="E25" s="26">
        <v>30</v>
      </c>
      <c r="F25" s="20"/>
      <c r="G25" s="74">
        <v>86.02727272727272</v>
      </c>
      <c r="H25" s="72"/>
      <c r="I25" s="57"/>
      <c r="J25" s="74">
        <v>78.75812707197855</v>
      </c>
      <c r="K25" s="58">
        <v>0.4</v>
      </c>
      <c r="L25" s="72"/>
      <c r="M25" s="57"/>
      <c r="N25" s="72"/>
      <c r="O25" s="72"/>
      <c r="P25" s="18"/>
      <c r="Q25" s="57"/>
      <c r="R25" s="56">
        <v>78.75812707197855</v>
      </c>
      <c r="S25" s="58">
        <v>0.1</v>
      </c>
      <c r="T25" s="54"/>
      <c r="U25" s="57"/>
      <c r="V25" s="54"/>
      <c r="W25" s="54"/>
      <c r="X25" s="13"/>
      <c r="Y25" s="59"/>
      <c r="Z25" s="70"/>
      <c r="AA25" s="11"/>
      <c r="AC25" s="44"/>
      <c r="AD25" s="11"/>
      <c r="AF25" s="11"/>
      <c r="AH25" s="33"/>
      <c r="AI25" s="51"/>
      <c r="AJ25" s="11"/>
      <c r="AL25" s="11"/>
      <c r="AM25" s="11"/>
      <c r="AN25" s="33"/>
      <c r="AO25" s="11"/>
      <c r="AP25" s="33"/>
      <c r="AQ25" s="11"/>
      <c r="AS25" s="52"/>
    </row>
    <row r="26" spans="1:45" ht="12.75">
      <c r="A26" s="55"/>
      <c r="B26" s="55"/>
      <c r="C26" s="20" t="s">
        <v>41</v>
      </c>
      <c r="D26" s="20"/>
      <c r="E26" s="26">
        <v>31</v>
      </c>
      <c r="F26" s="20"/>
      <c r="G26" s="74">
        <v>85.27727272727273</v>
      </c>
      <c r="H26" s="72"/>
      <c r="I26" s="57"/>
      <c r="J26" s="74">
        <v>42.644074605962906</v>
      </c>
      <c r="K26" s="58">
        <v>0.1</v>
      </c>
      <c r="L26" s="72"/>
      <c r="M26" s="57"/>
      <c r="N26" s="72"/>
      <c r="O26" s="72"/>
      <c r="P26" s="13"/>
      <c r="Q26" s="57"/>
      <c r="R26" s="56">
        <v>42.644074605962906</v>
      </c>
      <c r="S26" s="58">
        <v>0.1</v>
      </c>
      <c r="T26" s="54"/>
      <c r="U26" s="57"/>
      <c r="V26" s="54"/>
      <c r="W26" s="54"/>
      <c r="X26" s="13"/>
      <c r="Y26" s="59"/>
      <c r="Z26" s="70"/>
      <c r="AA26" s="11"/>
      <c r="AC26" s="44"/>
      <c r="AD26" s="11"/>
      <c r="AF26" s="11"/>
      <c r="AH26" s="33"/>
      <c r="AI26" s="51"/>
      <c r="AJ26" s="11"/>
      <c r="AL26" s="11"/>
      <c r="AM26" s="11"/>
      <c r="AN26" s="33"/>
      <c r="AO26" s="11"/>
      <c r="AP26" s="33"/>
      <c r="AQ26" s="11"/>
      <c r="AS26" s="52"/>
    </row>
    <row r="27" spans="1:45" ht="12.75">
      <c r="A27" s="55"/>
      <c r="B27" s="55"/>
      <c r="C27" s="20" t="s">
        <v>42</v>
      </c>
      <c r="D27" s="20"/>
      <c r="E27" s="26">
        <v>30</v>
      </c>
      <c r="F27" s="20"/>
      <c r="G27" s="74">
        <v>58.645454545454555</v>
      </c>
      <c r="H27" s="72"/>
      <c r="I27" s="57"/>
      <c r="J27" s="74">
        <v>22.120032628108355</v>
      </c>
      <c r="K27" s="58">
        <v>0.1</v>
      </c>
      <c r="L27" s="72"/>
      <c r="M27" s="57"/>
      <c r="N27" s="72"/>
      <c r="O27" s="72"/>
      <c r="P27" s="13"/>
      <c r="Q27" s="57"/>
      <c r="R27" s="56">
        <v>22.120032628108355</v>
      </c>
      <c r="S27" s="58">
        <v>0.1</v>
      </c>
      <c r="T27" s="54"/>
      <c r="U27" s="57"/>
      <c r="V27" s="54"/>
      <c r="W27" s="54"/>
      <c r="X27" s="13"/>
      <c r="Y27" s="59"/>
      <c r="Z27" s="70"/>
      <c r="AA27" s="11"/>
      <c r="AC27" s="44"/>
      <c r="AD27" s="11"/>
      <c r="AF27" s="11"/>
      <c r="AH27" s="33"/>
      <c r="AI27" s="51"/>
      <c r="AJ27" s="11"/>
      <c r="AL27" s="11"/>
      <c r="AM27" s="11"/>
      <c r="AN27" s="33"/>
      <c r="AO27" s="11"/>
      <c r="AP27" s="33"/>
      <c r="AQ27" s="11"/>
      <c r="AS27" s="52"/>
    </row>
    <row r="28" spans="1:45" ht="12.75">
      <c r="A28" s="55"/>
      <c r="B28" s="55"/>
      <c r="C28" s="20" t="s">
        <v>43</v>
      </c>
      <c r="D28" s="20"/>
      <c r="E28" s="26">
        <v>31</v>
      </c>
      <c r="F28" s="20"/>
      <c r="G28" s="74">
        <v>68.06363636363638</v>
      </c>
      <c r="H28" s="72"/>
      <c r="I28" s="57"/>
      <c r="J28" s="74">
        <v>18.967197088223603</v>
      </c>
      <c r="K28" s="58">
        <v>0.1</v>
      </c>
      <c r="L28" s="72"/>
      <c r="M28" s="57"/>
      <c r="N28" s="72"/>
      <c r="O28" s="72"/>
      <c r="P28" s="13"/>
      <c r="Q28" s="57"/>
      <c r="R28" s="56">
        <v>18.967197088223603</v>
      </c>
      <c r="S28" s="58">
        <v>0.1</v>
      </c>
      <c r="T28" s="54"/>
      <c r="U28" s="57"/>
      <c r="V28" s="54"/>
      <c r="W28" s="54"/>
      <c r="X28" s="13"/>
      <c r="Y28" s="59"/>
      <c r="Z28" s="70"/>
      <c r="AA28" s="11"/>
      <c r="AC28" s="44"/>
      <c r="AD28" s="11"/>
      <c r="AF28" s="11"/>
      <c r="AH28" s="33"/>
      <c r="AI28" s="51"/>
      <c r="AJ28" s="11"/>
      <c r="AL28" s="11"/>
      <c r="AM28" s="11"/>
      <c r="AN28" s="33"/>
      <c r="AO28" s="11"/>
      <c r="AP28" s="33"/>
      <c r="AQ28" s="11"/>
      <c r="AS28" s="52"/>
    </row>
    <row r="30" ht="12.75">
      <c r="AO30" s="53"/>
    </row>
    <row r="31" spans="3:16" ht="12.75">
      <c r="C31" s="38"/>
      <c r="D31" s="38"/>
      <c r="E31" s="39"/>
      <c r="F31" s="1"/>
      <c r="G31" s="1"/>
      <c r="O31" s="36"/>
      <c r="P31" s="37"/>
    </row>
    <row r="32" spans="3:15" ht="12.75">
      <c r="C32" s="38"/>
      <c r="D32" s="38"/>
      <c r="E32" s="30"/>
      <c r="F32" s="1"/>
      <c r="G32" s="1"/>
      <c r="N32" s="36"/>
      <c r="O32" s="36"/>
    </row>
    <row r="33" spans="3:7" ht="12.75">
      <c r="C33" s="38"/>
      <c r="D33" s="38"/>
      <c r="E33" s="1"/>
      <c r="F33" s="1"/>
      <c r="G33" s="1"/>
    </row>
    <row r="34" spans="3:7" ht="12.75">
      <c r="C34" s="40"/>
      <c r="D34" s="40"/>
      <c r="E34" s="33"/>
      <c r="F34" s="1"/>
      <c r="G34" s="1"/>
    </row>
    <row r="35" spans="3:7" ht="12.75">
      <c r="C35" s="40"/>
      <c r="D35" s="40"/>
      <c r="E35" s="33"/>
      <c r="F35" s="1"/>
      <c r="G35" s="1"/>
    </row>
    <row r="36" spans="3:4" ht="12.75">
      <c r="C36" s="40"/>
      <c r="D36" s="40"/>
    </row>
    <row r="37" spans="3:4" ht="12.75">
      <c r="C37" s="40"/>
      <c r="D37" s="40"/>
    </row>
    <row r="38" spans="3:4" ht="12.75">
      <c r="C38" s="40"/>
      <c r="D38" s="40"/>
    </row>
    <row r="39" spans="3:4" ht="12.75">
      <c r="C39" s="40"/>
      <c r="D39" s="40"/>
    </row>
    <row r="40" spans="3:4" ht="12.75">
      <c r="C40" s="40"/>
      <c r="D40" s="40"/>
    </row>
    <row r="41" spans="3:4" ht="12.75">
      <c r="C41" s="40"/>
      <c r="D41" s="40"/>
    </row>
    <row r="42" spans="3:4" ht="12.75">
      <c r="C42" s="40"/>
      <c r="D42" s="40"/>
    </row>
    <row r="43" spans="3:4" ht="12.75">
      <c r="C43" s="40"/>
      <c r="D43" s="40"/>
    </row>
    <row r="44" spans="3:7" ht="12.75">
      <c r="C44" s="40"/>
      <c r="D44" s="40"/>
      <c r="E44" s="33"/>
      <c r="F44" s="1"/>
      <c r="G44" s="1"/>
    </row>
    <row r="45" spans="3:7" ht="12.75">
      <c r="C45" s="40"/>
      <c r="D45" s="40"/>
      <c r="E45" s="33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  <row r="58" spans="3:7" ht="12.75">
      <c r="C58" s="1"/>
      <c r="D58" s="1"/>
      <c r="E58" s="1"/>
      <c r="F58" s="1"/>
      <c r="G58" s="1"/>
    </row>
    <row r="59" spans="3:7" ht="12.75">
      <c r="C59" s="1"/>
      <c r="D59" s="1"/>
      <c r="E59" s="1"/>
      <c r="F59" s="1"/>
      <c r="G59" s="1"/>
    </row>
    <row r="60" spans="3:7" ht="12.75">
      <c r="C60" s="1"/>
      <c r="D60" s="1"/>
      <c r="E60" s="1"/>
      <c r="F60" s="1"/>
      <c r="G60" s="1"/>
    </row>
    <row r="61" spans="3:7" ht="12.75">
      <c r="C61" s="1"/>
      <c r="D61" s="1"/>
      <c r="E61" s="1"/>
      <c r="F61" s="1"/>
      <c r="G61" s="1"/>
    </row>
  </sheetData>
  <conditionalFormatting sqref="AM17:AM28">
    <cfRule type="cellIs" priority="1" dxfId="0" operator="lessThan" stopIfTrue="1">
      <formula>0</formula>
    </cfRule>
  </conditionalFormatting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Z30"/>
  <sheetViews>
    <sheetView workbookViewId="0" topLeftCell="A1">
      <selection activeCell="G14" sqref="G14:M14"/>
    </sheetView>
  </sheetViews>
  <sheetFormatPr defaultColWidth="9.140625" defaultRowHeight="12.75"/>
  <cols>
    <col min="3" max="3" width="11.7109375" style="0" bestFit="1" customWidth="1"/>
    <col min="4" max="4" width="2.7109375" style="0" customWidth="1"/>
    <col min="5" max="5" width="9.57421875" style="0" customWidth="1"/>
    <col min="6" max="6" width="2.7109375" style="0" customWidth="1"/>
    <col min="7" max="7" width="13.00390625" style="0" customWidth="1"/>
    <col min="8" max="8" width="10.57421875" style="0" customWidth="1"/>
    <col min="9" max="9" width="2.7109375" style="0" customWidth="1"/>
    <col min="10" max="10" width="14.7109375" style="0" customWidth="1"/>
    <col min="11" max="11" width="10.00390625" style="0" customWidth="1"/>
    <col min="12" max="12" width="2.7109375" style="0" customWidth="1"/>
    <col min="13" max="13" width="15.28125" style="0" customWidth="1"/>
    <col min="16" max="17" width="12.00390625" style="1" bestFit="1" customWidth="1"/>
    <col min="18" max="18" width="9.140625" style="1" customWidth="1"/>
    <col min="19" max="19" width="13.140625" style="1" bestFit="1" customWidth="1"/>
    <col min="20" max="20" width="21.28125" style="1" bestFit="1" customWidth="1"/>
    <col min="21" max="21" width="9.140625" style="1" customWidth="1"/>
    <col min="22" max="22" width="18.8515625" style="1" bestFit="1" customWidth="1"/>
    <col min="23" max="23" width="2.7109375" style="1" customWidth="1"/>
    <col min="24" max="24" width="18.8515625" style="1" bestFit="1" customWidth="1"/>
    <col min="25" max="25" width="2.7109375" style="1" customWidth="1"/>
    <col min="26" max="26" width="23.140625" style="1" bestFit="1" customWidth="1"/>
    <col min="27" max="49" width="9.140625" style="1" customWidth="1"/>
  </cols>
  <sheetData>
    <row r="2" ht="20.25">
      <c r="B2" s="2" t="s">
        <v>52</v>
      </c>
    </row>
    <row r="3" spans="15:16" ht="12.75">
      <c r="O3" s="3"/>
      <c r="P3" s="42"/>
    </row>
    <row r="4" spans="15:16" ht="12.75">
      <c r="O4" s="3"/>
      <c r="P4" s="44"/>
    </row>
    <row r="5" spans="7:26" ht="12.75">
      <c r="G5" s="10"/>
      <c r="H5" s="10"/>
      <c r="I5" s="10"/>
      <c r="J5" s="10"/>
      <c r="K5" s="10"/>
      <c r="L5" s="10"/>
      <c r="M5" s="10"/>
      <c r="N5" s="10"/>
      <c r="O5" s="3"/>
      <c r="P5" s="44"/>
      <c r="R5" s="11"/>
      <c r="S5" s="45"/>
      <c r="T5" s="45"/>
      <c r="U5" s="45"/>
      <c r="V5" s="45"/>
      <c r="W5" s="45"/>
      <c r="Z5" s="11"/>
    </row>
    <row r="6" spans="15:16" ht="12.75">
      <c r="O6" s="3"/>
      <c r="P6" s="44"/>
    </row>
    <row r="7" spans="6:23" ht="12.75">
      <c r="F7" s="5" t="s">
        <v>85</v>
      </c>
      <c r="G7" s="14">
        <v>20000</v>
      </c>
      <c r="H7" t="s">
        <v>86</v>
      </c>
      <c r="I7" s="5"/>
      <c r="J7" s="5" t="s">
        <v>88</v>
      </c>
      <c r="K7" s="14">
        <v>35000</v>
      </c>
      <c r="L7" t="s">
        <v>86</v>
      </c>
      <c r="M7" s="10"/>
      <c r="N7" s="10"/>
      <c r="O7" s="3"/>
      <c r="P7" s="44"/>
      <c r="S7" s="45"/>
      <c r="T7" s="45"/>
      <c r="U7" s="45"/>
      <c r="V7" s="45"/>
      <c r="W7" s="45"/>
    </row>
    <row r="8" spans="6:9" ht="12.75">
      <c r="F8" s="15"/>
      <c r="I8" s="15"/>
    </row>
    <row r="9" spans="6:16" ht="12.75">
      <c r="F9" s="5" t="s">
        <v>87</v>
      </c>
      <c r="G9" s="17">
        <v>300</v>
      </c>
      <c r="H9" t="s">
        <v>16</v>
      </c>
      <c r="I9" s="5"/>
      <c r="K9" s="33"/>
      <c r="L9" s="1"/>
      <c r="O9" s="3"/>
      <c r="P9" s="33"/>
    </row>
    <row r="14" spans="3:26" ht="25.5">
      <c r="C14" s="20" t="s">
        <v>19</v>
      </c>
      <c r="D14" s="20"/>
      <c r="E14" s="20" t="s">
        <v>20</v>
      </c>
      <c r="F14" s="20"/>
      <c r="G14" s="21" t="s">
        <v>26</v>
      </c>
      <c r="H14" s="21" t="s">
        <v>95</v>
      </c>
      <c r="I14" s="22"/>
      <c r="J14" s="21" t="s">
        <v>26</v>
      </c>
      <c r="K14" s="21" t="s">
        <v>96</v>
      </c>
      <c r="L14" s="22"/>
      <c r="M14" s="23" t="s">
        <v>27</v>
      </c>
      <c r="N14" s="21"/>
      <c r="O14" s="22"/>
      <c r="P14" s="24"/>
      <c r="Q14" s="24"/>
      <c r="S14" s="47"/>
      <c r="T14" s="47"/>
      <c r="U14" s="48"/>
      <c r="V14" s="47"/>
      <c r="W14" s="48"/>
      <c r="X14" s="47"/>
      <c r="Z14" s="49"/>
    </row>
    <row r="15" spans="3:24" ht="12.75">
      <c r="C15" s="26"/>
      <c r="D15" s="26"/>
      <c r="E15" s="26"/>
      <c r="F15" s="26"/>
      <c r="G15" s="27" t="s">
        <v>4</v>
      </c>
      <c r="H15" s="27" t="s">
        <v>30</v>
      </c>
      <c r="J15" s="27" t="s">
        <v>4</v>
      </c>
      <c r="K15" s="27" t="s">
        <v>30</v>
      </c>
      <c r="L15" s="27"/>
      <c r="M15" s="29" t="s">
        <v>30</v>
      </c>
      <c r="N15" s="27"/>
      <c r="P15" s="30"/>
      <c r="Q15" s="30"/>
      <c r="S15" s="50"/>
      <c r="T15" s="50"/>
      <c r="V15" s="50"/>
      <c r="X15" s="50"/>
    </row>
    <row r="16" spans="3:6" ht="12.75">
      <c r="C16" s="20"/>
      <c r="D16" s="20"/>
      <c r="E16" s="20"/>
      <c r="F16" s="20"/>
    </row>
    <row r="17" spans="3:26" ht="12.75">
      <c r="C17" s="31" t="s">
        <v>32</v>
      </c>
      <c r="D17" s="31"/>
      <c r="E17" s="32">
        <v>31</v>
      </c>
      <c r="F17" s="31"/>
      <c r="G17" s="9">
        <v>1</v>
      </c>
      <c r="H17" s="76"/>
      <c r="J17" s="9">
        <v>1</v>
      </c>
      <c r="K17" s="76"/>
      <c r="M17" s="77"/>
      <c r="O17" s="33"/>
      <c r="P17" s="51"/>
      <c r="Q17" s="11"/>
      <c r="S17" s="11"/>
      <c r="T17" s="11"/>
      <c r="U17" s="33"/>
      <c r="V17" s="11"/>
      <c r="W17" s="33"/>
      <c r="X17" s="11"/>
      <c r="Z17" s="52"/>
    </row>
    <row r="18" spans="3:26" ht="12.75">
      <c r="C18" s="31" t="s">
        <v>33</v>
      </c>
      <c r="D18" s="31"/>
      <c r="E18" s="32">
        <v>28</v>
      </c>
      <c r="F18" s="31"/>
      <c r="G18" s="9">
        <v>1</v>
      </c>
      <c r="H18" s="76"/>
      <c r="J18" s="9">
        <v>1</v>
      </c>
      <c r="K18" s="76"/>
      <c r="M18" s="77"/>
      <c r="O18" s="33"/>
      <c r="P18" s="51"/>
      <c r="Q18" s="11"/>
      <c r="S18" s="11"/>
      <c r="T18" s="11"/>
      <c r="U18" s="33"/>
      <c r="V18" s="11"/>
      <c r="W18" s="33"/>
      <c r="X18" s="11"/>
      <c r="Z18" s="52"/>
    </row>
    <row r="19" spans="3:26" ht="12.75">
      <c r="C19" s="31" t="s">
        <v>34</v>
      </c>
      <c r="D19" s="31"/>
      <c r="E19" s="32">
        <v>31</v>
      </c>
      <c r="F19" s="31"/>
      <c r="G19" s="9">
        <v>1</v>
      </c>
      <c r="H19" s="76"/>
      <c r="J19" s="9">
        <v>1</v>
      </c>
      <c r="K19" s="76"/>
      <c r="M19" s="77"/>
      <c r="O19" s="33"/>
      <c r="P19" s="51"/>
      <c r="Q19" s="11"/>
      <c r="S19" s="11"/>
      <c r="T19" s="11"/>
      <c r="U19" s="33"/>
      <c r="V19" s="11"/>
      <c r="W19" s="33"/>
      <c r="X19" s="11"/>
      <c r="Z19" s="52"/>
    </row>
    <row r="20" spans="3:26" ht="12.75">
      <c r="C20" s="31" t="s">
        <v>35</v>
      </c>
      <c r="D20" s="31"/>
      <c r="E20" s="32">
        <v>30</v>
      </c>
      <c r="F20" s="31"/>
      <c r="G20" s="9">
        <v>1</v>
      </c>
      <c r="H20" s="76"/>
      <c r="J20" s="9">
        <v>1</v>
      </c>
      <c r="K20" s="76"/>
      <c r="M20" s="77"/>
      <c r="O20" s="33"/>
      <c r="P20" s="51"/>
      <c r="Q20" s="11"/>
      <c r="S20" s="11"/>
      <c r="T20" s="11"/>
      <c r="U20" s="33"/>
      <c r="V20" s="11"/>
      <c r="W20" s="33"/>
      <c r="X20" s="11"/>
      <c r="Z20" s="52"/>
    </row>
    <row r="21" spans="3:26" ht="12.75">
      <c r="C21" s="31" t="s">
        <v>36</v>
      </c>
      <c r="D21" s="31"/>
      <c r="E21" s="32">
        <v>31</v>
      </c>
      <c r="F21" s="31"/>
      <c r="G21" s="9">
        <v>1</v>
      </c>
      <c r="H21" s="76"/>
      <c r="J21" s="9">
        <v>1</v>
      </c>
      <c r="K21" s="76"/>
      <c r="M21" s="77"/>
      <c r="O21" s="33"/>
      <c r="P21" s="51"/>
      <c r="Q21" s="11"/>
      <c r="S21" s="11"/>
      <c r="T21" s="11"/>
      <c r="U21" s="33"/>
      <c r="V21" s="11"/>
      <c r="W21" s="33"/>
      <c r="X21" s="11"/>
      <c r="Z21" s="52"/>
    </row>
    <row r="22" spans="3:26" ht="12.75">
      <c r="C22" s="31" t="s">
        <v>37</v>
      </c>
      <c r="D22" s="31"/>
      <c r="E22" s="32">
        <v>30</v>
      </c>
      <c r="F22" s="31"/>
      <c r="G22" s="9">
        <v>1</v>
      </c>
      <c r="H22" s="76"/>
      <c r="J22" s="9">
        <v>1</v>
      </c>
      <c r="K22" s="76"/>
      <c r="M22" s="77"/>
      <c r="O22" s="33"/>
      <c r="P22" s="51"/>
      <c r="Q22" s="11"/>
      <c r="S22" s="11"/>
      <c r="T22" s="11"/>
      <c r="U22" s="33"/>
      <c r="V22" s="11"/>
      <c r="W22" s="33"/>
      <c r="X22" s="11"/>
      <c r="Z22" s="52"/>
    </row>
    <row r="23" spans="3:26" ht="12.75">
      <c r="C23" s="31" t="s">
        <v>38</v>
      </c>
      <c r="D23" s="31"/>
      <c r="E23" s="32">
        <v>31</v>
      </c>
      <c r="F23" s="31"/>
      <c r="G23" s="9">
        <v>1</v>
      </c>
      <c r="H23" s="76"/>
      <c r="J23" s="9">
        <v>1</v>
      </c>
      <c r="K23" s="76"/>
      <c r="M23" s="77"/>
      <c r="O23" s="33"/>
      <c r="P23" s="51"/>
      <c r="Q23" s="11"/>
      <c r="S23" s="11"/>
      <c r="T23" s="11"/>
      <c r="U23" s="33"/>
      <c r="V23" s="11"/>
      <c r="W23" s="33"/>
      <c r="X23" s="11"/>
      <c r="Z23" s="52"/>
    </row>
    <row r="24" spans="3:26" ht="12.75">
      <c r="C24" s="31" t="s">
        <v>39</v>
      </c>
      <c r="D24" s="31"/>
      <c r="E24" s="32">
        <v>31</v>
      </c>
      <c r="F24" s="31"/>
      <c r="G24" s="9">
        <v>1</v>
      </c>
      <c r="H24" s="76"/>
      <c r="J24" s="9">
        <v>1</v>
      </c>
      <c r="K24" s="76"/>
      <c r="M24" s="77"/>
      <c r="O24" s="33"/>
      <c r="P24" s="51"/>
      <c r="Q24" s="11"/>
      <c r="S24" s="11"/>
      <c r="T24" s="11"/>
      <c r="U24" s="33"/>
      <c r="V24" s="11"/>
      <c r="W24" s="33"/>
      <c r="X24" s="11"/>
      <c r="Z24" s="52"/>
    </row>
    <row r="25" spans="3:26" ht="12.75">
      <c r="C25" s="31" t="s">
        <v>40</v>
      </c>
      <c r="D25" s="31"/>
      <c r="E25" s="32">
        <v>30</v>
      </c>
      <c r="F25" s="31"/>
      <c r="G25" s="9">
        <v>1</v>
      </c>
      <c r="H25" s="76"/>
      <c r="J25" s="9">
        <v>1</v>
      </c>
      <c r="K25" s="76"/>
      <c r="M25" s="77"/>
      <c r="O25" s="33"/>
      <c r="P25" s="51"/>
      <c r="Q25" s="11"/>
      <c r="S25" s="11"/>
      <c r="T25" s="11"/>
      <c r="U25" s="33"/>
      <c r="V25" s="11"/>
      <c r="W25" s="33"/>
      <c r="X25" s="11"/>
      <c r="Z25" s="52"/>
    </row>
    <row r="26" spans="3:26" ht="12.75">
      <c r="C26" s="31" t="s">
        <v>41</v>
      </c>
      <c r="D26" s="31"/>
      <c r="E26" s="32">
        <v>31</v>
      </c>
      <c r="F26" s="31"/>
      <c r="G26" s="9">
        <v>1</v>
      </c>
      <c r="H26" s="76"/>
      <c r="J26" s="9">
        <v>1</v>
      </c>
      <c r="K26" s="76"/>
      <c r="M26" s="77"/>
      <c r="O26" s="33"/>
      <c r="P26" s="51"/>
      <c r="Q26" s="11"/>
      <c r="S26" s="11"/>
      <c r="T26" s="11"/>
      <c r="U26" s="33"/>
      <c r="V26" s="11"/>
      <c r="W26" s="33"/>
      <c r="X26" s="11"/>
      <c r="Z26" s="52"/>
    </row>
    <row r="27" spans="3:26" ht="12.75">
      <c r="C27" s="31" t="s">
        <v>42</v>
      </c>
      <c r="D27" s="31"/>
      <c r="E27" s="32">
        <v>30</v>
      </c>
      <c r="F27" s="31"/>
      <c r="G27" s="9">
        <v>1</v>
      </c>
      <c r="H27" s="76"/>
      <c r="J27" s="9">
        <v>1</v>
      </c>
      <c r="K27" s="76"/>
      <c r="M27" s="77"/>
      <c r="O27" s="33"/>
      <c r="P27" s="51"/>
      <c r="Q27" s="11"/>
      <c r="S27" s="11"/>
      <c r="T27" s="11"/>
      <c r="U27" s="33"/>
      <c r="V27" s="11"/>
      <c r="W27" s="33"/>
      <c r="X27" s="11"/>
      <c r="Z27" s="52"/>
    </row>
    <row r="28" spans="3:26" ht="12.75">
      <c r="C28" s="31" t="s">
        <v>43</v>
      </c>
      <c r="D28" s="31"/>
      <c r="E28" s="32">
        <v>31</v>
      </c>
      <c r="F28" s="31"/>
      <c r="G28" s="9">
        <v>1</v>
      </c>
      <c r="H28" s="76"/>
      <c r="J28" s="9">
        <v>1</v>
      </c>
      <c r="K28" s="76"/>
      <c r="M28" s="77"/>
      <c r="O28" s="33"/>
      <c r="P28" s="51"/>
      <c r="Q28" s="11"/>
      <c r="S28" s="11"/>
      <c r="T28" s="11"/>
      <c r="U28" s="33"/>
      <c r="V28" s="11"/>
      <c r="W28" s="33"/>
      <c r="X28" s="11"/>
      <c r="Z28" s="52"/>
    </row>
    <row r="30" ht="12.75">
      <c r="V30" s="53"/>
    </row>
  </sheetData>
  <conditionalFormatting sqref="T17:T28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2:Y30"/>
  <sheetViews>
    <sheetView tabSelected="1" workbookViewId="0" topLeftCell="A1">
      <selection activeCell="I33" sqref="I33"/>
    </sheetView>
  </sheetViews>
  <sheetFormatPr defaultColWidth="9.140625" defaultRowHeight="12.75"/>
  <cols>
    <col min="3" max="3" width="11.7109375" style="0" bestFit="1" customWidth="1"/>
    <col min="4" max="4" width="2.7109375" style="0" customWidth="1"/>
    <col min="5" max="5" width="10.57421875" style="0" customWidth="1"/>
    <col min="6" max="6" width="3.8515625" style="0" customWidth="1"/>
    <col min="7" max="7" width="14.7109375" style="0" customWidth="1"/>
    <col min="8" max="8" width="13.7109375" style="0" customWidth="1"/>
    <col min="9" max="9" width="13.140625" style="0" customWidth="1"/>
    <col min="10" max="10" width="9.140625" style="1" customWidth="1"/>
    <col min="11" max="11" width="11.140625" style="0" customWidth="1"/>
    <col min="12" max="12" width="11.28125" style="0" customWidth="1"/>
    <col min="13" max="13" width="14.140625" style="0" customWidth="1"/>
    <col min="14" max="15" width="8.8515625" style="0" customWidth="1"/>
    <col min="16" max="16" width="2.7109375" style="0" customWidth="1"/>
    <col min="17" max="17" width="11.8515625" style="0" customWidth="1"/>
  </cols>
  <sheetData>
    <row r="2" ht="20.25">
      <c r="B2" s="2" t="s">
        <v>99</v>
      </c>
    </row>
    <row r="3" spans="7:9" ht="12.75">
      <c r="G3" s="3" t="s">
        <v>1</v>
      </c>
      <c r="H3" s="4">
        <v>0.003</v>
      </c>
      <c r="I3" t="s">
        <v>2</v>
      </c>
    </row>
    <row r="4" spans="7:15" ht="12.75">
      <c r="G4" s="3" t="s">
        <v>5</v>
      </c>
      <c r="H4" s="9">
        <v>10</v>
      </c>
      <c r="I4" t="s">
        <v>6</v>
      </c>
      <c r="M4" s="10" t="s">
        <v>59</v>
      </c>
      <c r="N4" s="63">
        <v>0.99</v>
      </c>
      <c r="O4" s="27" t="s">
        <v>31</v>
      </c>
    </row>
    <row r="5" spans="7:17" ht="12.75">
      <c r="G5" s="3" t="s">
        <v>8</v>
      </c>
      <c r="H5" s="9">
        <v>5</v>
      </c>
      <c r="I5" t="s">
        <v>6</v>
      </c>
      <c r="K5" s="10"/>
      <c r="L5" s="10"/>
      <c r="M5" s="10"/>
      <c r="N5" s="10"/>
      <c r="Q5" s="11"/>
    </row>
    <row r="6" spans="7:17" ht="12.75">
      <c r="G6" s="3" t="s">
        <v>10</v>
      </c>
      <c r="H6" s="9">
        <v>1</v>
      </c>
      <c r="I6" t="s">
        <v>6</v>
      </c>
      <c r="Q6" s="1"/>
    </row>
    <row r="7" spans="7:14" ht="12.75">
      <c r="G7" s="3" t="s">
        <v>13</v>
      </c>
      <c r="H7" s="9">
        <v>100</v>
      </c>
      <c r="I7" t="s">
        <v>6</v>
      </c>
      <c r="K7" s="10"/>
      <c r="L7" s="10"/>
      <c r="M7" s="10"/>
      <c r="N7" s="10"/>
    </row>
    <row r="9" spans="6:15" ht="12.75">
      <c r="F9" s="3"/>
      <c r="G9" s="3" t="s">
        <v>17</v>
      </c>
      <c r="H9" s="62"/>
      <c r="I9" t="s">
        <v>4</v>
      </c>
      <c r="N9" s="67" t="s">
        <v>62</v>
      </c>
      <c r="O9" s="67"/>
    </row>
    <row r="10" spans="14:15" ht="12.75">
      <c r="N10" s="27" t="s">
        <v>72</v>
      </c>
      <c r="O10" s="27" t="s">
        <v>73</v>
      </c>
    </row>
    <row r="11" spans="13:15" ht="12.75">
      <c r="M11" t="s">
        <v>74</v>
      </c>
      <c r="N11" s="69"/>
      <c r="O11" s="69"/>
    </row>
    <row r="12" ht="13.5" thickBot="1"/>
    <row r="13" spans="11:20" ht="12.75">
      <c r="K13" s="1"/>
      <c r="L13" s="1"/>
      <c r="M13" s="1"/>
      <c r="N13" s="1" t="s">
        <v>71</v>
      </c>
      <c r="O13" s="1"/>
      <c r="P13" s="1"/>
      <c r="Q13" s="1"/>
      <c r="S13" s="88" t="s">
        <v>62</v>
      </c>
      <c r="T13" s="89"/>
    </row>
    <row r="14" spans="3:20" s="95" customFormat="1" ht="39" customHeight="1">
      <c r="C14" s="96" t="s">
        <v>19</v>
      </c>
      <c r="D14" s="96"/>
      <c r="E14" s="96" t="s">
        <v>20</v>
      </c>
      <c r="F14" s="97"/>
      <c r="G14" s="98" t="s">
        <v>97</v>
      </c>
      <c r="H14" s="99" t="s">
        <v>80</v>
      </c>
      <c r="I14" s="23" t="s">
        <v>98</v>
      </c>
      <c r="J14" s="100"/>
      <c r="K14" s="98" t="s">
        <v>53</v>
      </c>
      <c r="L14" s="98" t="s">
        <v>54</v>
      </c>
      <c r="M14" s="98" t="s">
        <v>55</v>
      </c>
      <c r="N14" s="98" t="s">
        <v>56</v>
      </c>
      <c r="O14" s="98" t="s">
        <v>57</v>
      </c>
      <c r="P14" s="101"/>
      <c r="Q14" s="99" t="s">
        <v>81</v>
      </c>
      <c r="S14" s="102" t="s">
        <v>56</v>
      </c>
      <c r="T14" s="103" t="s">
        <v>57</v>
      </c>
    </row>
    <row r="15" spans="3:20" ht="12.75">
      <c r="C15" s="26"/>
      <c r="D15" s="26"/>
      <c r="E15" s="26"/>
      <c r="G15" s="27" t="s">
        <v>31</v>
      </c>
      <c r="H15" s="29" t="s">
        <v>30</v>
      </c>
      <c r="I15" s="29" t="s">
        <v>94</v>
      </c>
      <c r="J15" s="50"/>
      <c r="K15" s="27" t="s">
        <v>4</v>
      </c>
      <c r="L15" s="27" t="s">
        <v>31</v>
      </c>
      <c r="M15" s="27" t="s">
        <v>31</v>
      </c>
      <c r="N15" s="27" t="s">
        <v>58</v>
      </c>
      <c r="O15" s="27" t="s">
        <v>31</v>
      </c>
      <c r="P15" s="1"/>
      <c r="Q15" s="29" t="s">
        <v>30</v>
      </c>
      <c r="S15" s="80" t="s">
        <v>31</v>
      </c>
      <c r="T15" s="81" t="s">
        <v>31</v>
      </c>
    </row>
    <row r="16" spans="3:20" ht="12.75">
      <c r="C16" s="20"/>
      <c r="D16" s="20"/>
      <c r="E16" s="20"/>
      <c r="K16" s="27"/>
      <c r="P16" s="1"/>
      <c r="S16" s="80"/>
      <c r="T16" s="81"/>
    </row>
    <row r="17" spans="3:25" ht="12.75">
      <c r="C17" s="31" t="s">
        <v>32</v>
      </c>
      <c r="D17" s="31"/>
      <c r="E17" s="32">
        <v>31</v>
      </c>
      <c r="F17" s="33"/>
      <c r="G17" s="34"/>
      <c r="H17" s="18"/>
      <c r="I17" s="77"/>
      <c r="J17" s="94"/>
      <c r="K17" s="16">
        <v>1.3</v>
      </c>
      <c r="L17" s="16">
        <f>$N$4</f>
        <v>0.99</v>
      </c>
      <c r="M17" s="19"/>
      <c r="N17" s="19"/>
      <c r="O17" s="19"/>
      <c r="P17" s="1"/>
      <c r="Q17" s="18"/>
      <c r="S17" s="82">
        <v>0.01</v>
      </c>
      <c r="T17" s="83">
        <v>0.05</v>
      </c>
      <c r="X17" s="30"/>
      <c r="Y17" s="30"/>
    </row>
    <row r="18" spans="3:25" ht="12.75">
      <c r="C18" s="31" t="s">
        <v>33</v>
      </c>
      <c r="D18" s="31"/>
      <c r="E18" s="32">
        <v>28</v>
      </c>
      <c r="F18" s="33"/>
      <c r="G18" s="34"/>
      <c r="H18" s="18"/>
      <c r="I18" s="77"/>
      <c r="J18" s="94"/>
      <c r="K18" s="16">
        <v>1.69</v>
      </c>
      <c r="L18" s="16">
        <f aca="true" t="shared" si="0" ref="L18:L28">$N$4</f>
        <v>0.99</v>
      </c>
      <c r="M18" s="19"/>
      <c r="N18" s="19"/>
      <c r="O18" s="19"/>
      <c r="P18" s="1"/>
      <c r="Q18" s="18"/>
      <c r="S18" s="82">
        <v>0.06</v>
      </c>
      <c r="T18" s="83">
        <v>0.05</v>
      </c>
      <c r="X18" s="30"/>
      <c r="Y18" s="30"/>
    </row>
    <row r="19" spans="3:25" ht="12.75">
      <c r="C19" s="31" t="s">
        <v>34</v>
      </c>
      <c r="D19" s="31"/>
      <c r="E19" s="32">
        <v>31</v>
      </c>
      <c r="F19" s="33"/>
      <c r="G19" s="34"/>
      <c r="H19" s="18"/>
      <c r="I19" s="77"/>
      <c r="J19" s="94"/>
      <c r="K19" s="16">
        <v>1.46</v>
      </c>
      <c r="L19" s="16">
        <f t="shared" si="0"/>
        <v>0.99</v>
      </c>
      <c r="M19" s="19"/>
      <c r="N19" s="19"/>
      <c r="O19" s="19"/>
      <c r="P19" s="1"/>
      <c r="Q19" s="18"/>
      <c r="S19" s="82">
        <v>0.16</v>
      </c>
      <c r="T19" s="83">
        <v>0.13</v>
      </c>
      <c r="X19" s="30"/>
      <c r="Y19" s="30"/>
    </row>
    <row r="20" spans="3:25" ht="12.75">
      <c r="C20" s="31" t="s">
        <v>35</v>
      </c>
      <c r="D20" s="31"/>
      <c r="E20" s="32">
        <v>30</v>
      </c>
      <c r="F20" s="33"/>
      <c r="G20" s="34"/>
      <c r="H20" s="18"/>
      <c r="I20" s="77"/>
      <c r="J20" s="94"/>
      <c r="K20" s="16">
        <v>1.11</v>
      </c>
      <c r="L20" s="16">
        <f t="shared" si="0"/>
        <v>0.99</v>
      </c>
      <c r="M20" s="19"/>
      <c r="N20" s="19"/>
      <c r="O20" s="19"/>
      <c r="P20" s="1"/>
      <c r="Q20" s="18"/>
      <c r="S20" s="82">
        <v>0.5</v>
      </c>
      <c r="T20" s="83">
        <v>0.28</v>
      </c>
      <c r="X20" s="30"/>
      <c r="Y20" s="30"/>
    </row>
    <row r="21" spans="3:25" ht="12.75">
      <c r="C21" s="31" t="s">
        <v>36</v>
      </c>
      <c r="D21" s="31"/>
      <c r="E21" s="32">
        <v>31</v>
      </c>
      <c r="F21" s="33"/>
      <c r="G21" s="34"/>
      <c r="H21" s="18"/>
      <c r="I21" s="77"/>
      <c r="J21" s="94"/>
      <c r="K21" s="16">
        <v>0.78</v>
      </c>
      <c r="L21" s="16">
        <f t="shared" si="0"/>
        <v>0.99</v>
      </c>
      <c r="M21" s="19"/>
      <c r="N21" s="19"/>
      <c r="O21" s="19"/>
      <c r="P21" s="1"/>
      <c r="Q21" s="18"/>
      <c r="S21" s="82">
        <v>2.5</v>
      </c>
      <c r="T21" s="83">
        <v>0.9</v>
      </c>
      <c r="X21" s="30"/>
      <c r="Y21" s="30"/>
    </row>
    <row r="22" spans="3:25" ht="12.75">
      <c r="C22" s="31" t="s">
        <v>37</v>
      </c>
      <c r="D22" s="31"/>
      <c r="E22" s="32">
        <v>30</v>
      </c>
      <c r="F22" s="33"/>
      <c r="G22" s="34"/>
      <c r="H22" s="18"/>
      <c r="I22" s="77"/>
      <c r="J22" s="94"/>
      <c r="K22" s="16">
        <v>0.72</v>
      </c>
      <c r="L22" s="16">
        <f t="shared" si="0"/>
        <v>0.99</v>
      </c>
      <c r="M22" s="19"/>
      <c r="N22" s="19"/>
      <c r="O22" s="19"/>
      <c r="P22" s="1"/>
      <c r="Q22" s="18"/>
      <c r="S22" s="82">
        <v>10</v>
      </c>
      <c r="T22" s="83">
        <v>2.5</v>
      </c>
      <c r="X22" s="30"/>
      <c r="Y22" s="30"/>
    </row>
    <row r="23" spans="3:25" ht="12.75">
      <c r="C23" s="31" t="s">
        <v>38</v>
      </c>
      <c r="D23" s="31"/>
      <c r="E23" s="32">
        <v>31</v>
      </c>
      <c r="F23" s="33"/>
      <c r="G23" s="34"/>
      <c r="H23" s="18"/>
      <c r="I23" s="77"/>
      <c r="J23" s="94"/>
      <c r="K23" s="16">
        <v>0.61</v>
      </c>
      <c r="L23" s="16">
        <f>$N$4</f>
        <v>0.99</v>
      </c>
      <c r="M23" s="19"/>
      <c r="N23" s="19"/>
      <c r="O23" s="19"/>
      <c r="P23" s="1"/>
      <c r="Q23" s="18"/>
      <c r="S23" s="82">
        <v>60</v>
      </c>
      <c r="T23" s="83">
        <v>10</v>
      </c>
      <c r="X23" s="30"/>
      <c r="Y23" s="30"/>
    </row>
    <row r="24" spans="3:25" ht="12.75">
      <c r="C24" s="31" t="s">
        <v>39</v>
      </c>
      <c r="D24" s="31"/>
      <c r="E24" s="32">
        <v>31</v>
      </c>
      <c r="F24" s="33"/>
      <c r="G24" s="34"/>
      <c r="H24" s="18"/>
      <c r="I24" s="77"/>
      <c r="J24" s="94"/>
      <c r="K24" s="16">
        <v>0.61</v>
      </c>
      <c r="L24" s="16">
        <f t="shared" si="0"/>
        <v>0.99</v>
      </c>
      <c r="M24" s="19"/>
      <c r="N24" s="19"/>
      <c r="O24" s="19"/>
      <c r="P24" s="1"/>
      <c r="Q24" s="18"/>
      <c r="S24" s="82">
        <v>1000</v>
      </c>
      <c r="T24" s="83">
        <v>10</v>
      </c>
      <c r="X24" s="30"/>
      <c r="Y24" s="30"/>
    </row>
    <row r="25" spans="3:20" ht="12.75">
      <c r="C25" s="31" t="s">
        <v>40</v>
      </c>
      <c r="D25" s="31"/>
      <c r="E25" s="32">
        <v>30</v>
      </c>
      <c r="F25" s="33"/>
      <c r="G25" s="34"/>
      <c r="H25" s="18"/>
      <c r="I25" s="77"/>
      <c r="J25" s="94"/>
      <c r="K25" s="16">
        <v>0.63</v>
      </c>
      <c r="L25" s="16">
        <f t="shared" si="0"/>
        <v>0.99</v>
      </c>
      <c r="M25" s="19"/>
      <c r="N25" s="19"/>
      <c r="O25" s="19"/>
      <c r="P25" s="1"/>
      <c r="Q25" s="18"/>
      <c r="S25" s="84"/>
      <c r="T25" s="85"/>
    </row>
    <row r="26" spans="3:20" ht="12.75">
      <c r="C26" s="31" t="s">
        <v>41</v>
      </c>
      <c r="D26" s="31"/>
      <c r="E26" s="32">
        <v>31</v>
      </c>
      <c r="F26" s="33"/>
      <c r="G26" s="34"/>
      <c r="H26" s="18"/>
      <c r="I26" s="77"/>
      <c r="J26" s="94"/>
      <c r="K26" s="16">
        <v>0.72</v>
      </c>
      <c r="L26" s="16">
        <f t="shared" si="0"/>
        <v>0.99</v>
      </c>
      <c r="M26" s="19"/>
      <c r="N26" s="19"/>
      <c r="O26" s="19"/>
      <c r="P26" s="1"/>
      <c r="Q26" s="18"/>
      <c r="S26" s="90"/>
      <c r="T26" s="91"/>
    </row>
    <row r="27" spans="3:20" ht="12.75">
      <c r="C27" s="31" t="s">
        <v>42</v>
      </c>
      <c r="D27" s="31"/>
      <c r="E27" s="32">
        <v>30</v>
      </c>
      <c r="F27" s="33"/>
      <c r="G27" s="34"/>
      <c r="H27" s="18"/>
      <c r="I27" s="77"/>
      <c r="J27" s="94"/>
      <c r="K27" s="16">
        <v>1.11</v>
      </c>
      <c r="L27" s="16">
        <f t="shared" si="0"/>
        <v>0.99</v>
      </c>
      <c r="M27" s="19"/>
      <c r="N27" s="19"/>
      <c r="O27" s="19"/>
      <c r="P27" s="1"/>
      <c r="Q27" s="18"/>
      <c r="S27" s="92"/>
      <c r="T27" s="93"/>
    </row>
    <row r="28" spans="3:20" ht="13.5" thickBot="1">
      <c r="C28" s="31" t="s">
        <v>43</v>
      </c>
      <c r="D28" s="31"/>
      <c r="E28" s="32">
        <v>31</v>
      </c>
      <c r="F28" s="33"/>
      <c r="G28" s="34"/>
      <c r="H28" s="18"/>
      <c r="I28" s="77"/>
      <c r="J28" s="94"/>
      <c r="K28" s="16">
        <v>1.26</v>
      </c>
      <c r="L28" s="16">
        <f t="shared" si="0"/>
        <v>0.99</v>
      </c>
      <c r="M28" s="19"/>
      <c r="N28" s="19"/>
      <c r="O28" s="19"/>
      <c r="P28" s="1"/>
      <c r="Q28" s="18"/>
      <c r="S28" s="86"/>
      <c r="T28" s="87"/>
    </row>
    <row r="30" ht="12.75">
      <c r="M30" s="36"/>
    </row>
  </sheetData>
  <conditionalFormatting sqref="K17:K28">
    <cfRule type="cellIs" priority="1" dxfId="0" operator="lessThan" stopIfTrue="1">
      <formula>0</formula>
    </cfRule>
  </conditionalFormatting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2:P30"/>
  <sheetViews>
    <sheetView workbookViewId="0" topLeftCell="A1">
      <selection activeCell="B2" sqref="B2"/>
    </sheetView>
  </sheetViews>
  <sheetFormatPr defaultColWidth="9.140625" defaultRowHeight="12.75"/>
  <cols>
    <col min="2" max="2" width="2.8515625" style="0" customWidth="1"/>
    <col min="3" max="3" width="11.7109375" style="0" bestFit="1" customWidth="1"/>
    <col min="4" max="4" width="2.7109375" style="0" customWidth="1"/>
    <col min="5" max="5" width="5.8515625" style="0" customWidth="1"/>
    <col min="6" max="6" width="2.7109375" style="0" customWidth="1"/>
    <col min="7" max="7" width="12.00390625" style="0" customWidth="1"/>
    <col min="8" max="8" width="11.28125" style="0" customWidth="1"/>
    <col min="9" max="9" width="3.421875" style="1" customWidth="1"/>
    <col min="10" max="10" width="14.140625" style="0" customWidth="1"/>
    <col min="11" max="11" width="11.28125" style="0" customWidth="1"/>
    <col min="12" max="12" width="4.140625" style="0" customWidth="1"/>
    <col min="13" max="13" width="14.140625" style="0" customWidth="1"/>
    <col min="14" max="14" width="11.7109375" style="0" customWidth="1"/>
    <col min="15" max="15" width="3.28125" style="0" customWidth="1"/>
    <col min="16" max="16" width="17.00390625" style="0" customWidth="1"/>
  </cols>
  <sheetData>
    <row r="2" ht="20.25">
      <c r="B2" s="2" t="s">
        <v>0</v>
      </c>
    </row>
    <row r="3" spans="5:7" ht="12.75">
      <c r="E3" s="1"/>
      <c r="F3" s="1"/>
      <c r="G3" s="1"/>
    </row>
    <row r="4" spans="5:7" ht="12.75">
      <c r="E4" s="1"/>
      <c r="F4" s="1"/>
      <c r="G4" s="1"/>
    </row>
    <row r="5" spans="5:16" ht="12.75">
      <c r="E5" s="1"/>
      <c r="F5" s="1"/>
      <c r="G5" s="1"/>
      <c r="J5" s="10"/>
      <c r="K5" s="10"/>
      <c r="L5" s="10"/>
      <c r="M5" s="10"/>
      <c r="N5" s="10"/>
      <c r="P5" s="11"/>
    </row>
    <row r="6" spans="5:16" ht="12.75">
      <c r="E6" s="1"/>
      <c r="F6" s="1"/>
      <c r="G6" s="1"/>
      <c r="P6" s="1"/>
    </row>
    <row r="7" spans="5:14" ht="12.75">
      <c r="E7" s="1"/>
      <c r="F7" s="1"/>
      <c r="G7" s="1"/>
      <c r="J7" s="10"/>
      <c r="K7" s="10"/>
      <c r="L7" s="10"/>
      <c r="M7" s="10"/>
      <c r="N7" s="10"/>
    </row>
    <row r="8" spans="5:7" ht="12.75">
      <c r="E8" s="1"/>
      <c r="F8" s="1"/>
      <c r="G8" s="1"/>
    </row>
    <row r="9" spans="5:7" ht="12.75">
      <c r="E9" s="1"/>
      <c r="F9" s="41"/>
      <c r="G9" s="1"/>
    </row>
    <row r="10" spans="5:7" ht="12.75">
      <c r="E10" s="1"/>
      <c r="F10" s="1"/>
      <c r="G10" s="1"/>
    </row>
    <row r="11" spans="5:7" ht="12.75">
      <c r="E11" s="1"/>
      <c r="F11" s="1"/>
      <c r="G11" s="1"/>
    </row>
    <row r="12" spans="5:14" ht="12.75">
      <c r="E12" s="1"/>
      <c r="F12" s="1"/>
      <c r="G12" s="104" t="s">
        <v>92</v>
      </c>
      <c r="H12" s="104"/>
      <c r="I12" s="39"/>
      <c r="J12" s="104" t="s">
        <v>91</v>
      </c>
      <c r="K12" s="104"/>
      <c r="L12" s="66"/>
      <c r="M12" s="66" t="s">
        <v>93</v>
      </c>
      <c r="N12" s="66"/>
    </row>
    <row r="13" ht="12.75">
      <c r="M13" s="71" t="s">
        <v>75</v>
      </c>
    </row>
    <row r="14" spans="3:16" ht="51">
      <c r="C14" s="20" t="s">
        <v>19</v>
      </c>
      <c r="D14" s="20"/>
      <c r="E14" s="21" t="s">
        <v>20</v>
      </c>
      <c r="F14" s="20"/>
      <c r="G14" s="21" t="s">
        <v>80</v>
      </c>
      <c r="H14" s="21" t="s">
        <v>81</v>
      </c>
      <c r="I14" s="24"/>
      <c r="J14" s="21" t="s">
        <v>90</v>
      </c>
      <c r="K14" s="21" t="s">
        <v>89</v>
      </c>
      <c r="L14" s="22"/>
      <c r="M14" s="60" t="s">
        <v>28</v>
      </c>
      <c r="N14" s="23" t="s">
        <v>29</v>
      </c>
      <c r="P14" s="25" t="s">
        <v>82</v>
      </c>
    </row>
    <row r="15" spans="3:14" ht="12.75">
      <c r="C15" s="26"/>
      <c r="D15" s="26"/>
      <c r="E15" s="26"/>
      <c r="F15" s="26"/>
      <c r="G15" s="27" t="s">
        <v>30</v>
      </c>
      <c r="H15" s="27" t="s">
        <v>30</v>
      </c>
      <c r="I15" s="30"/>
      <c r="J15" s="28" t="s">
        <v>30</v>
      </c>
      <c r="K15" s="28" t="s">
        <v>30</v>
      </c>
      <c r="M15" s="28" t="s">
        <v>30</v>
      </c>
      <c r="N15" s="29" t="s">
        <v>30</v>
      </c>
    </row>
    <row r="16" spans="3:6" ht="12.75">
      <c r="C16" s="20"/>
      <c r="D16" s="20"/>
      <c r="E16" s="20"/>
      <c r="F16" s="20"/>
    </row>
    <row r="17" spans="3:16" ht="12.75">
      <c r="C17" s="31" t="s">
        <v>32</v>
      </c>
      <c r="D17" s="31"/>
      <c r="E17" s="32">
        <v>31</v>
      </c>
      <c r="F17" s="31"/>
      <c r="G17" s="18">
        <f>'Offre en eau'!H17</f>
        <v>0</v>
      </c>
      <c r="H17" s="18">
        <f>'Offre en eau'!Q17</f>
        <v>0</v>
      </c>
      <c r="I17" s="33"/>
      <c r="J17" s="18">
        <f>'Besoin Equivalent habitants'!M17</f>
        <v>0</v>
      </c>
      <c r="K17" s="18">
        <f>'Besoin en eau agriculture'!Z17</f>
        <v>0</v>
      </c>
      <c r="L17" s="33"/>
      <c r="M17" s="18">
        <f aca="true" t="shared" si="0" ref="M17:M28">G17-J17</f>
        <v>0</v>
      </c>
      <c r="N17" s="18">
        <f aca="true" t="shared" si="1" ref="N17:N28">IF(AND(K17&gt;0,K17-M17&gt;=0),K17-M17,0)</f>
        <v>0</v>
      </c>
      <c r="P17" s="35" t="str">
        <f aca="true" t="shared" si="2" ref="P17:P28">IF(N17&gt;H17,"IMPOSSIBLE","POSSIBLE")</f>
        <v>POSSIBLE</v>
      </c>
    </row>
    <row r="18" spans="3:16" ht="12.75">
      <c r="C18" s="31" t="s">
        <v>33</v>
      </c>
      <c r="D18" s="31"/>
      <c r="E18" s="32">
        <v>28</v>
      </c>
      <c r="F18" s="31"/>
      <c r="G18" s="18">
        <f>'Offre en eau'!H18</f>
        <v>0</v>
      </c>
      <c r="H18" s="18">
        <f>'Offre en eau'!Q18</f>
        <v>0</v>
      </c>
      <c r="I18" s="33"/>
      <c r="J18" s="18">
        <f>'Besoin Equivalent habitants'!M18</f>
        <v>0</v>
      </c>
      <c r="K18" s="18">
        <f>'Besoin en eau agriculture'!Z18</f>
        <v>0</v>
      </c>
      <c r="L18" s="33"/>
      <c r="M18" s="18">
        <f t="shared" si="0"/>
        <v>0</v>
      </c>
      <c r="N18" s="18">
        <f t="shared" si="1"/>
        <v>0</v>
      </c>
      <c r="P18" s="35" t="str">
        <f t="shared" si="2"/>
        <v>POSSIBLE</v>
      </c>
    </row>
    <row r="19" spans="3:16" ht="12.75">
      <c r="C19" s="31" t="s">
        <v>34</v>
      </c>
      <c r="D19" s="31"/>
      <c r="E19" s="32">
        <v>31</v>
      </c>
      <c r="F19" s="31"/>
      <c r="G19" s="18">
        <f>'Offre en eau'!H19</f>
        <v>0</v>
      </c>
      <c r="H19" s="18">
        <f>'Offre en eau'!Q19</f>
        <v>0</v>
      </c>
      <c r="I19" s="33"/>
      <c r="J19" s="18">
        <f>'Besoin Equivalent habitants'!M19</f>
        <v>0</v>
      </c>
      <c r="K19" s="18">
        <f>'Besoin en eau agriculture'!Z19</f>
        <v>0</v>
      </c>
      <c r="L19" s="33"/>
      <c r="M19" s="18">
        <f t="shared" si="0"/>
        <v>0</v>
      </c>
      <c r="N19" s="18">
        <f t="shared" si="1"/>
        <v>0</v>
      </c>
      <c r="P19" s="35" t="str">
        <f t="shared" si="2"/>
        <v>POSSIBLE</v>
      </c>
    </row>
    <row r="20" spans="3:16" ht="12.75">
      <c r="C20" s="31" t="s">
        <v>35</v>
      </c>
      <c r="D20" s="31"/>
      <c r="E20" s="32">
        <v>30</v>
      </c>
      <c r="F20" s="31"/>
      <c r="G20" s="18">
        <f>'Offre en eau'!H20</f>
        <v>0</v>
      </c>
      <c r="H20" s="18">
        <f>'Offre en eau'!Q20</f>
        <v>0</v>
      </c>
      <c r="I20" s="33"/>
      <c r="J20" s="18">
        <f>'Besoin Equivalent habitants'!M20</f>
        <v>0</v>
      </c>
      <c r="K20" s="18">
        <f>'Besoin en eau agriculture'!Z20</f>
        <v>0</v>
      </c>
      <c r="L20" s="33"/>
      <c r="M20" s="18">
        <f t="shared" si="0"/>
        <v>0</v>
      </c>
      <c r="N20" s="18">
        <f t="shared" si="1"/>
        <v>0</v>
      </c>
      <c r="P20" s="35" t="str">
        <f t="shared" si="2"/>
        <v>POSSIBLE</v>
      </c>
    </row>
    <row r="21" spans="3:16" ht="12.75">
      <c r="C21" s="31" t="s">
        <v>36</v>
      </c>
      <c r="D21" s="31"/>
      <c r="E21" s="32">
        <v>31</v>
      </c>
      <c r="F21" s="31"/>
      <c r="G21" s="18">
        <f>'Offre en eau'!H21</f>
        <v>0</v>
      </c>
      <c r="H21" s="18">
        <f>'Offre en eau'!Q21</f>
        <v>0</v>
      </c>
      <c r="I21" s="33"/>
      <c r="J21" s="18">
        <f>'Besoin Equivalent habitants'!M21</f>
        <v>0</v>
      </c>
      <c r="K21" s="18">
        <f>'Besoin en eau agriculture'!Z21</f>
        <v>0</v>
      </c>
      <c r="L21" s="33"/>
      <c r="M21" s="18">
        <f t="shared" si="0"/>
        <v>0</v>
      </c>
      <c r="N21" s="18">
        <f t="shared" si="1"/>
        <v>0</v>
      </c>
      <c r="P21" s="35" t="str">
        <f t="shared" si="2"/>
        <v>POSSIBLE</v>
      </c>
    </row>
    <row r="22" spans="3:16" ht="12.75">
      <c r="C22" s="31" t="s">
        <v>37</v>
      </c>
      <c r="D22" s="31"/>
      <c r="E22" s="32">
        <v>30</v>
      </c>
      <c r="F22" s="31"/>
      <c r="G22" s="18">
        <f>'Offre en eau'!H22</f>
        <v>0</v>
      </c>
      <c r="H22" s="18">
        <f>'Offre en eau'!Q22</f>
        <v>0</v>
      </c>
      <c r="I22" s="33"/>
      <c r="J22" s="18">
        <f>'Besoin Equivalent habitants'!M22</f>
        <v>0</v>
      </c>
      <c r="K22" s="18">
        <f>'Besoin en eau agriculture'!Z22</f>
        <v>0</v>
      </c>
      <c r="L22" s="33"/>
      <c r="M22" s="18">
        <f t="shared" si="0"/>
        <v>0</v>
      </c>
      <c r="N22" s="18">
        <f t="shared" si="1"/>
        <v>0</v>
      </c>
      <c r="O22" s="37"/>
      <c r="P22" s="35" t="str">
        <f t="shared" si="2"/>
        <v>POSSIBLE</v>
      </c>
    </row>
    <row r="23" spans="3:16" ht="12.75">
      <c r="C23" s="31" t="s">
        <v>38</v>
      </c>
      <c r="D23" s="31"/>
      <c r="E23" s="32">
        <v>31</v>
      </c>
      <c r="F23" s="31"/>
      <c r="G23" s="18">
        <f>'Offre en eau'!H23</f>
        <v>0</v>
      </c>
      <c r="H23" s="18">
        <f>'Offre en eau'!Q23</f>
        <v>0</v>
      </c>
      <c r="I23" s="33"/>
      <c r="J23" s="18">
        <f>'Besoin Equivalent habitants'!M23</f>
        <v>0</v>
      </c>
      <c r="K23" s="18">
        <f>'Besoin en eau agriculture'!Z23</f>
        <v>0</v>
      </c>
      <c r="L23" s="33"/>
      <c r="M23" s="18">
        <f t="shared" si="0"/>
        <v>0</v>
      </c>
      <c r="N23" s="18">
        <f t="shared" si="1"/>
        <v>0</v>
      </c>
      <c r="P23" s="35" t="str">
        <f t="shared" si="2"/>
        <v>POSSIBLE</v>
      </c>
    </row>
    <row r="24" spans="3:16" ht="12.75">
      <c r="C24" s="31" t="s">
        <v>39</v>
      </c>
      <c r="D24" s="31"/>
      <c r="E24" s="32">
        <v>31</v>
      </c>
      <c r="F24" s="31"/>
      <c r="G24" s="18">
        <f>'Offre en eau'!H24</f>
        <v>0</v>
      </c>
      <c r="H24" s="18">
        <f>'Offre en eau'!Q24</f>
        <v>0</v>
      </c>
      <c r="I24" s="33"/>
      <c r="J24" s="18">
        <f>'Besoin Equivalent habitants'!M24</f>
        <v>0</v>
      </c>
      <c r="K24" s="18">
        <f>'Besoin en eau agriculture'!Z24</f>
        <v>0</v>
      </c>
      <c r="L24" s="33"/>
      <c r="M24" s="18">
        <f t="shared" si="0"/>
        <v>0</v>
      </c>
      <c r="N24" s="18">
        <f t="shared" si="1"/>
        <v>0</v>
      </c>
      <c r="P24" s="35" t="str">
        <f t="shared" si="2"/>
        <v>POSSIBLE</v>
      </c>
    </row>
    <row r="25" spans="3:16" ht="12.75">
      <c r="C25" s="31" t="s">
        <v>40</v>
      </c>
      <c r="D25" s="31"/>
      <c r="E25" s="32">
        <v>30</v>
      </c>
      <c r="F25" s="31"/>
      <c r="G25" s="18">
        <f>'Offre en eau'!H25</f>
        <v>0</v>
      </c>
      <c r="H25" s="18">
        <f>'Offre en eau'!Q25</f>
        <v>0</v>
      </c>
      <c r="I25" s="33"/>
      <c r="J25" s="18">
        <f>'Besoin Equivalent habitants'!M25</f>
        <v>0</v>
      </c>
      <c r="K25" s="18">
        <f>'Besoin en eau agriculture'!Z25</f>
        <v>0</v>
      </c>
      <c r="L25" s="33"/>
      <c r="M25" s="18">
        <f t="shared" si="0"/>
        <v>0</v>
      </c>
      <c r="N25" s="18">
        <f t="shared" si="1"/>
        <v>0</v>
      </c>
      <c r="P25" s="35" t="str">
        <f t="shared" si="2"/>
        <v>POSSIBLE</v>
      </c>
    </row>
    <row r="26" spans="3:16" ht="12.75">
      <c r="C26" s="31" t="s">
        <v>41</v>
      </c>
      <c r="D26" s="31"/>
      <c r="E26" s="32">
        <v>31</v>
      </c>
      <c r="F26" s="31"/>
      <c r="G26" s="18">
        <f>'Offre en eau'!H26</f>
        <v>0</v>
      </c>
      <c r="H26" s="18">
        <f>'Offre en eau'!Q26</f>
        <v>0</v>
      </c>
      <c r="I26" s="33"/>
      <c r="J26" s="18">
        <f>'Besoin Equivalent habitants'!M26</f>
        <v>0</v>
      </c>
      <c r="K26" s="18">
        <f>'Besoin en eau agriculture'!Z26</f>
        <v>0</v>
      </c>
      <c r="L26" s="33"/>
      <c r="M26" s="18">
        <f t="shared" si="0"/>
        <v>0</v>
      </c>
      <c r="N26" s="18">
        <f t="shared" si="1"/>
        <v>0</v>
      </c>
      <c r="P26" s="35" t="str">
        <f t="shared" si="2"/>
        <v>POSSIBLE</v>
      </c>
    </row>
    <row r="27" spans="3:16" ht="12.75">
      <c r="C27" s="31" t="s">
        <v>42</v>
      </c>
      <c r="D27" s="31"/>
      <c r="E27" s="32">
        <v>30</v>
      </c>
      <c r="F27" s="31"/>
      <c r="G27" s="18">
        <f>'Offre en eau'!H27</f>
        <v>0</v>
      </c>
      <c r="H27" s="18">
        <f>'Offre en eau'!Q27</f>
        <v>0</v>
      </c>
      <c r="I27" s="33"/>
      <c r="J27" s="18">
        <f>'Besoin Equivalent habitants'!M27</f>
        <v>0</v>
      </c>
      <c r="K27" s="18">
        <f>'Besoin en eau agriculture'!Z27</f>
        <v>0</v>
      </c>
      <c r="L27" s="33"/>
      <c r="M27" s="18">
        <f t="shared" si="0"/>
        <v>0</v>
      </c>
      <c r="N27" s="18">
        <f t="shared" si="1"/>
        <v>0</v>
      </c>
      <c r="P27" s="35" t="str">
        <f t="shared" si="2"/>
        <v>POSSIBLE</v>
      </c>
    </row>
    <row r="28" spans="3:16" ht="12.75">
      <c r="C28" s="31" t="s">
        <v>43</v>
      </c>
      <c r="D28" s="31"/>
      <c r="E28" s="32">
        <v>31</v>
      </c>
      <c r="F28" s="31"/>
      <c r="G28" s="18">
        <f>'Offre en eau'!H28</f>
        <v>0</v>
      </c>
      <c r="H28" s="18">
        <f>'Offre en eau'!Q28</f>
        <v>0</v>
      </c>
      <c r="I28" s="33"/>
      <c r="J28" s="18">
        <f>'Besoin Equivalent habitants'!M28</f>
        <v>0</v>
      </c>
      <c r="K28" s="18">
        <f>'Besoin en eau agriculture'!Z28</f>
        <v>0</v>
      </c>
      <c r="L28" s="33"/>
      <c r="M28" s="18">
        <f t="shared" si="0"/>
        <v>0</v>
      </c>
      <c r="N28" s="18">
        <f t="shared" si="1"/>
        <v>0</v>
      </c>
      <c r="P28" s="35" t="str">
        <f t="shared" si="2"/>
        <v>POSSIBLE</v>
      </c>
    </row>
    <row r="30" ht="12.75">
      <c r="N30" s="36"/>
    </row>
  </sheetData>
  <mergeCells count="2">
    <mergeCell ref="G12:H12"/>
    <mergeCell ref="J12:K1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Hydram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cecile</dc:creator>
  <cp:keywords/>
  <dc:description/>
  <cp:lastModifiedBy>Cécile Picouet</cp:lastModifiedBy>
  <cp:lastPrinted>2001-12-19T11:57:27Z</cp:lastPrinted>
  <dcterms:created xsi:type="dcterms:W3CDTF">2001-12-19T09:31:24Z</dcterms:created>
  <dcterms:modified xsi:type="dcterms:W3CDTF">2003-11-05T13:52:55Z</dcterms:modified>
  <cp:category/>
  <cp:version/>
  <cp:contentType/>
  <cp:contentStatus/>
</cp:coreProperties>
</file>