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675" windowHeight="5340" activeTab="0"/>
  </bookViews>
  <sheets>
    <sheet name="information" sheetId="1" r:id="rId1"/>
    <sheet name="Données" sheetId="2" r:id="rId2"/>
    <sheet name="Pluie-IDF" sheetId="3" r:id="rId3"/>
    <sheet name="SCS" sheetId="4" r:id="rId4"/>
    <sheet name="ISWS" sheetId="5" r:id="rId5"/>
  </sheets>
  <definedNames/>
  <calcPr fullCalcOnLoad="1"/>
</workbook>
</file>

<file path=xl/sharedStrings.xml><?xml version="1.0" encoding="utf-8"?>
<sst xmlns="http://schemas.openxmlformats.org/spreadsheetml/2006/main" count="86" uniqueCount="43">
  <si>
    <t>Temps</t>
  </si>
  <si>
    <t>[h]</t>
  </si>
  <si>
    <t>Valeur de l’incrément</t>
  </si>
  <si>
    <t>Ordonnée de la courbe</t>
  </si>
  <si>
    <t>Structure de la pluie selon la méthode du SCS</t>
  </si>
  <si>
    <t>[-]</t>
  </si>
  <si>
    <t>Volume de la pluie de projet (T=10 ans et t=6 heures)</t>
  </si>
  <si>
    <t>pour un temps de retour T de 10 ans</t>
  </si>
  <si>
    <t>numérateur =</t>
  </si>
  <si>
    <t>dénominateur =</t>
  </si>
  <si>
    <t>[min]</t>
  </si>
  <si>
    <t>[l/s/ha] --&gt; [mm/h] =</t>
  </si>
  <si>
    <t>lame précipitée totale =</t>
  </si>
  <si>
    <t>[mm]</t>
  </si>
  <si>
    <t>[mm/h]</t>
  </si>
  <si>
    <t>intensité
de projet =</t>
  </si>
  <si>
    <t>Durée de la pluie =</t>
  </si>
  <si>
    <t>Pluie</t>
  </si>
  <si>
    <t>Pluie SCS - 24 heures</t>
  </si>
  <si>
    <t>Pluie SCS - 6 heures</t>
  </si>
  <si>
    <t xml:space="preserve">Temps </t>
  </si>
  <si>
    <t>(h)</t>
  </si>
  <si>
    <t>lame totale =</t>
  </si>
  <si>
    <t>Intensité de projet</t>
  </si>
  <si>
    <t>Structure de la pluie selon la méthode du ISWS</t>
  </si>
  <si>
    <t>[%]</t>
  </si>
  <si>
    <t>Temps cumulé</t>
  </si>
  <si>
    <t>Pluie cumulée</t>
  </si>
  <si>
    <t>Incrément de pluie</t>
  </si>
  <si>
    <t>Pluie cumulée (p=90%)</t>
  </si>
  <si>
    <t>Information</t>
  </si>
  <si>
    <t>feuille</t>
  </si>
  <si>
    <t>données</t>
  </si>
  <si>
    <t>légende</t>
  </si>
  <si>
    <t>cellule devant comporter ou comportant une formule</t>
  </si>
  <si>
    <t>cellule dont le contenu doit être spécifié par l'utilisateur</t>
  </si>
  <si>
    <t>Pluie-IDF</t>
  </si>
  <si>
    <t>SCS</t>
  </si>
  <si>
    <t>ISWS</t>
  </si>
  <si>
    <t xml:space="preserve">Distribution temporelle </t>
  </si>
  <si>
    <t xml:space="preserve"> a) Distribution temporelle (0-24 h) de la pluie de 24 heures du SCS – Type II.</t>
  </si>
  <si>
    <t xml:space="preserve"> a) Distribution temporelle  de la pluie ddu ISWS.</t>
  </si>
  <si>
    <t>Distribution temporelle de la pluie  du SCS et du ISWS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</si>
</sst>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0.00000"/>
    <numFmt numFmtId="170" formatCode="0.0000"/>
    <numFmt numFmtId="171" formatCode="0.00000000"/>
    <numFmt numFmtId="172" formatCode="0.0000000"/>
    <numFmt numFmtId="173" formatCode="0.000000"/>
    <numFmt numFmtId="174" formatCode="h:mm"/>
    <numFmt numFmtId="175" formatCode="m/d/yy\ h:mm"/>
    <numFmt numFmtId="176" formatCode="d/mm/yyyy\ h:mm"/>
    <numFmt numFmtId="177" formatCode="yyyy/mm/dd\-hh:mm:ss"/>
    <numFmt numFmtId="178" formatCode="_ [$€-2]\ * #,##0.00_ ;_ [$€-2]\ * \-#,##0.00_ ;_ [$€-2]\ * &quot;-&quot;??_ "/>
    <numFmt numFmtId="179" formatCode="0.000000000"/>
    <numFmt numFmtId="180" formatCode="d/mm/yyyy\ hh:mm"/>
    <numFmt numFmtId="181" formatCode="d/mm/yyyy"/>
    <numFmt numFmtId="182" formatCode="0.0%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0.25"/>
      <name val="Arial"/>
      <family val="2"/>
    </font>
    <font>
      <b/>
      <sz val="11"/>
      <name val="Arial"/>
      <family val="2"/>
    </font>
    <font>
      <sz val="9.25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1" fillId="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8" fontId="1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075"/>
          <c:w val="0.89875"/>
          <c:h val="0.86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Données!$B$11:$B$131</c:f>
              <c:numCache>
                <c:ptCount val="1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</c:numCache>
            </c:numRef>
          </c:xVal>
          <c:yVal>
            <c:numRef>
              <c:f>Données!$D$11:$D$131</c:f>
              <c:numCache>
                <c:ptCount val="12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0.044000000000000025</c:v>
                </c:pt>
                <c:pt idx="22">
                  <c:v>0.04800000000000003</c:v>
                </c:pt>
                <c:pt idx="23">
                  <c:v>0.05200000000000003</c:v>
                </c:pt>
                <c:pt idx="24">
                  <c:v>0.056000000000000036</c:v>
                </c:pt>
                <c:pt idx="25">
                  <c:v>0.06000000000000004</c:v>
                </c:pt>
                <c:pt idx="26">
                  <c:v>0.06400000000000004</c:v>
                </c:pt>
                <c:pt idx="27">
                  <c:v>0.06800000000000005</c:v>
                </c:pt>
                <c:pt idx="28">
                  <c:v>0.07200000000000005</c:v>
                </c:pt>
                <c:pt idx="29">
                  <c:v>0.07600000000000005</c:v>
                </c:pt>
                <c:pt idx="30">
                  <c:v>0.08000000000000006</c:v>
                </c:pt>
                <c:pt idx="31">
                  <c:v>0.08400000000000006</c:v>
                </c:pt>
                <c:pt idx="32">
                  <c:v>0.08800000000000006</c:v>
                </c:pt>
                <c:pt idx="33">
                  <c:v>0.09200000000000007</c:v>
                </c:pt>
                <c:pt idx="34">
                  <c:v>0.09600000000000007</c:v>
                </c:pt>
                <c:pt idx="35">
                  <c:v>0.10000000000000007</c:v>
                </c:pt>
                <c:pt idx="36">
                  <c:v>0.10400000000000008</c:v>
                </c:pt>
                <c:pt idx="37">
                  <c:v>0.10800000000000008</c:v>
                </c:pt>
                <c:pt idx="38">
                  <c:v>0.11200000000000009</c:v>
                </c:pt>
                <c:pt idx="39">
                  <c:v>0.11600000000000009</c:v>
                </c:pt>
                <c:pt idx="40">
                  <c:v>0.12000000000000009</c:v>
                </c:pt>
                <c:pt idx="41">
                  <c:v>0.12600000000000008</c:v>
                </c:pt>
                <c:pt idx="42">
                  <c:v>0.1320000000000001</c:v>
                </c:pt>
                <c:pt idx="43">
                  <c:v>0.1380000000000001</c:v>
                </c:pt>
                <c:pt idx="44">
                  <c:v>0.1440000000000001</c:v>
                </c:pt>
                <c:pt idx="45">
                  <c:v>0.1500000000000001</c:v>
                </c:pt>
                <c:pt idx="46">
                  <c:v>0.1560000000000001</c:v>
                </c:pt>
                <c:pt idx="47">
                  <c:v>0.16200000000000012</c:v>
                </c:pt>
                <c:pt idx="48">
                  <c:v>0.16800000000000012</c:v>
                </c:pt>
                <c:pt idx="49">
                  <c:v>0.17400000000000013</c:v>
                </c:pt>
                <c:pt idx="50">
                  <c:v>0.18000000000000013</c:v>
                </c:pt>
                <c:pt idx="51">
                  <c:v>0.19100000000000014</c:v>
                </c:pt>
                <c:pt idx="52">
                  <c:v>0.20200000000000015</c:v>
                </c:pt>
                <c:pt idx="53">
                  <c:v>0.21300000000000016</c:v>
                </c:pt>
                <c:pt idx="54">
                  <c:v>0.22400000000000017</c:v>
                </c:pt>
                <c:pt idx="55">
                  <c:v>0.23500000000000018</c:v>
                </c:pt>
                <c:pt idx="56">
                  <c:v>0.25000000000000017</c:v>
                </c:pt>
                <c:pt idx="57">
                  <c:v>0.2720000000000002</c:v>
                </c:pt>
                <c:pt idx="58">
                  <c:v>0.3220000000000002</c:v>
                </c:pt>
                <c:pt idx="59">
                  <c:v>0.43200000000000016</c:v>
                </c:pt>
                <c:pt idx="60">
                  <c:v>0.6620000000000001</c:v>
                </c:pt>
                <c:pt idx="61">
                  <c:v>0.7020000000000002</c:v>
                </c:pt>
                <c:pt idx="62">
                  <c:v>0.7270000000000002</c:v>
                </c:pt>
                <c:pt idx="63">
                  <c:v>0.7450000000000002</c:v>
                </c:pt>
                <c:pt idx="64">
                  <c:v>0.7620000000000002</c:v>
                </c:pt>
                <c:pt idx="65">
                  <c:v>0.7740000000000002</c:v>
                </c:pt>
                <c:pt idx="66">
                  <c:v>0.7840000000000003</c:v>
                </c:pt>
                <c:pt idx="67">
                  <c:v>0.7940000000000003</c:v>
                </c:pt>
                <c:pt idx="68">
                  <c:v>0.8040000000000003</c:v>
                </c:pt>
                <c:pt idx="69">
                  <c:v>0.8140000000000003</c:v>
                </c:pt>
                <c:pt idx="70">
                  <c:v>0.8240000000000003</c:v>
                </c:pt>
                <c:pt idx="71">
                  <c:v>0.8300000000000003</c:v>
                </c:pt>
                <c:pt idx="72">
                  <c:v>0.8360000000000003</c:v>
                </c:pt>
                <c:pt idx="73">
                  <c:v>0.8420000000000003</c:v>
                </c:pt>
                <c:pt idx="74">
                  <c:v>0.8480000000000003</c:v>
                </c:pt>
                <c:pt idx="75">
                  <c:v>0.8540000000000003</c:v>
                </c:pt>
                <c:pt idx="76">
                  <c:v>0.8600000000000003</c:v>
                </c:pt>
                <c:pt idx="77">
                  <c:v>0.8660000000000003</c:v>
                </c:pt>
                <c:pt idx="78">
                  <c:v>0.8720000000000003</c:v>
                </c:pt>
                <c:pt idx="79">
                  <c:v>0.8780000000000003</c:v>
                </c:pt>
                <c:pt idx="80">
                  <c:v>0.8840000000000003</c:v>
                </c:pt>
                <c:pt idx="81">
                  <c:v>0.8880000000000003</c:v>
                </c:pt>
                <c:pt idx="82">
                  <c:v>0.8920000000000003</c:v>
                </c:pt>
                <c:pt idx="83">
                  <c:v>0.8960000000000004</c:v>
                </c:pt>
                <c:pt idx="84">
                  <c:v>0.9000000000000004</c:v>
                </c:pt>
                <c:pt idx="85">
                  <c:v>0.9040000000000004</c:v>
                </c:pt>
                <c:pt idx="86">
                  <c:v>0.9080000000000004</c:v>
                </c:pt>
                <c:pt idx="87">
                  <c:v>0.9120000000000004</c:v>
                </c:pt>
                <c:pt idx="88">
                  <c:v>0.9160000000000004</c:v>
                </c:pt>
                <c:pt idx="89">
                  <c:v>0.9200000000000004</c:v>
                </c:pt>
                <c:pt idx="90">
                  <c:v>0.9240000000000004</c:v>
                </c:pt>
                <c:pt idx="91">
                  <c:v>0.9280000000000004</c:v>
                </c:pt>
                <c:pt idx="92">
                  <c:v>0.9320000000000004</c:v>
                </c:pt>
                <c:pt idx="93">
                  <c:v>0.9360000000000004</c:v>
                </c:pt>
                <c:pt idx="94">
                  <c:v>0.9400000000000004</c:v>
                </c:pt>
                <c:pt idx="95">
                  <c:v>0.9440000000000004</c:v>
                </c:pt>
                <c:pt idx="96">
                  <c:v>0.9470000000000004</c:v>
                </c:pt>
                <c:pt idx="97">
                  <c:v>0.9500000000000004</c:v>
                </c:pt>
                <c:pt idx="98">
                  <c:v>0.9530000000000004</c:v>
                </c:pt>
                <c:pt idx="99">
                  <c:v>0.9560000000000004</c:v>
                </c:pt>
                <c:pt idx="100">
                  <c:v>0.9590000000000004</c:v>
                </c:pt>
                <c:pt idx="101">
                  <c:v>0.9620000000000004</c:v>
                </c:pt>
                <c:pt idx="102">
                  <c:v>0.9650000000000004</c:v>
                </c:pt>
                <c:pt idx="103">
                  <c:v>0.9680000000000004</c:v>
                </c:pt>
                <c:pt idx="104">
                  <c:v>0.9710000000000004</c:v>
                </c:pt>
                <c:pt idx="105">
                  <c:v>0.9740000000000004</c:v>
                </c:pt>
                <c:pt idx="106">
                  <c:v>0.9760000000000004</c:v>
                </c:pt>
                <c:pt idx="107">
                  <c:v>0.9780000000000004</c:v>
                </c:pt>
                <c:pt idx="108">
                  <c:v>0.9800000000000004</c:v>
                </c:pt>
                <c:pt idx="109">
                  <c:v>0.9820000000000004</c:v>
                </c:pt>
                <c:pt idx="110">
                  <c:v>0.9840000000000004</c:v>
                </c:pt>
                <c:pt idx="111">
                  <c:v>0.9860000000000004</c:v>
                </c:pt>
                <c:pt idx="112">
                  <c:v>0.9880000000000004</c:v>
                </c:pt>
                <c:pt idx="113">
                  <c:v>0.9900000000000004</c:v>
                </c:pt>
                <c:pt idx="114">
                  <c:v>0.9920000000000004</c:v>
                </c:pt>
                <c:pt idx="115">
                  <c:v>0.9940000000000004</c:v>
                </c:pt>
                <c:pt idx="116">
                  <c:v>0.9960000000000004</c:v>
                </c:pt>
                <c:pt idx="117">
                  <c:v>0.9980000000000004</c:v>
                </c:pt>
                <c:pt idx="118">
                  <c:v>1.0000000000000004</c:v>
                </c:pt>
                <c:pt idx="119">
                  <c:v>1.0020000000000004</c:v>
                </c:pt>
                <c:pt idx="120">
                  <c:v>1.0040000000000004</c:v>
                </c:pt>
              </c:numCache>
            </c:numRef>
          </c:yVal>
          <c:smooth val="0"/>
        </c:ser>
        <c:axId val="31225356"/>
        <c:axId val="12592749"/>
      </c:scatterChart>
      <c:valAx>
        <c:axId val="31225356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592749"/>
        <c:crosses val="autoZero"/>
        <c:crossBetween val="midCat"/>
        <c:dispUnits/>
        <c:majorUnit val="2"/>
      </c:valAx>
      <c:valAx>
        <c:axId val="125927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Précipitation cumulée [-]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out"/>
        <c:tickLblPos val="nextTo"/>
        <c:crossAx val="31225356"/>
        <c:crosses val="autoZero"/>
        <c:crossBetween val="midCat"/>
        <c:dispUnits/>
        <c:majorUnit val="0.1"/>
        <c:minorUnit val="0.0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Pluie "SCS"</a:t>
            </a:r>
          </a:p>
        </c:rich>
      </c:tx>
      <c:layout>
        <c:manualLayout>
          <c:xMode val="factor"/>
          <c:yMode val="factor"/>
          <c:x val="0.058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1575"/>
          <c:w val="0.90825"/>
          <c:h val="0.79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SCS!$H$11:$H$30</c:f>
              <c:numCache>
                <c:ptCount val="20"/>
                <c:pt idx="0">
                  <c:v>0.3</c:v>
                </c:pt>
                <c:pt idx="1">
                  <c:v>0.6</c:v>
                </c:pt>
                <c:pt idx="2">
                  <c:v>0.9</c:v>
                </c:pt>
                <c:pt idx="3">
                  <c:v>1.2</c:v>
                </c:pt>
                <c:pt idx="4">
                  <c:v>1.5</c:v>
                </c:pt>
                <c:pt idx="5">
                  <c:v>1.8</c:v>
                </c:pt>
                <c:pt idx="6">
                  <c:v>2.1</c:v>
                </c:pt>
                <c:pt idx="7">
                  <c:v>2.4</c:v>
                </c:pt>
                <c:pt idx="8">
                  <c:v>2.7</c:v>
                </c:pt>
                <c:pt idx="9">
                  <c:v>3</c:v>
                </c:pt>
                <c:pt idx="10">
                  <c:v>3.3</c:v>
                </c:pt>
                <c:pt idx="11">
                  <c:v>3.6</c:v>
                </c:pt>
                <c:pt idx="12">
                  <c:v>3.9</c:v>
                </c:pt>
                <c:pt idx="13">
                  <c:v>4.2</c:v>
                </c:pt>
                <c:pt idx="14">
                  <c:v>4.5</c:v>
                </c:pt>
                <c:pt idx="15">
                  <c:v>4.8</c:v>
                </c:pt>
                <c:pt idx="16">
                  <c:v>5.1</c:v>
                </c:pt>
                <c:pt idx="17">
                  <c:v>5.4</c:v>
                </c:pt>
                <c:pt idx="18">
                  <c:v>5.7</c:v>
                </c:pt>
                <c:pt idx="19">
                  <c:v>6</c:v>
                </c:pt>
              </c:numCache>
            </c:numRef>
          </c:cat>
          <c:val>
            <c:numRef>
              <c:f>SCS!$K$11:$K$30</c:f>
              <c:numCache>
                <c:ptCount val="20"/>
                <c:pt idx="0">
                  <c:v>1.2541935483870967</c:v>
                </c:pt>
                <c:pt idx="1">
                  <c:v>1.2541935483870967</c:v>
                </c:pt>
                <c:pt idx="2">
                  <c:v>1.2541935483870967</c:v>
                </c:pt>
                <c:pt idx="3">
                  <c:v>2.0903225806451613</c:v>
                </c:pt>
                <c:pt idx="4">
                  <c:v>2.5083870967741935</c:v>
                </c:pt>
                <c:pt idx="5">
                  <c:v>2.5083870967741935</c:v>
                </c:pt>
                <c:pt idx="6">
                  <c:v>2.926451612903225</c:v>
                </c:pt>
                <c:pt idx="7">
                  <c:v>3.7625806451612895</c:v>
                </c:pt>
                <c:pt idx="8">
                  <c:v>5.85290322580645</c:v>
                </c:pt>
                <c:pt idx="9">
                  <c:v>45.778064516129035</c:v>
                </c:pt>
                <c:pt idx="10">
                  <c:v>12.750967741935483</c:v>
                </c:pt>
                <c:pt idx="11">
                  <c:v>5.434838709677419</c:v>
                </c:pt>
                <c:pt idx="12">
                  <c:v>3.7625806451612895</c:v>
                </c:pt>
                <c:pt idx="13">
                  <c:v>2.9264516129032256</c:v>
                </c:pt>
                <c:pt idx="14">
                  <c:v>2.5083870967741935</c:v>
                </c:pt>
                <c:pt idx="15">
                  <c:v>2.4038709677419354</c:v>
                </c:pt>
                <c:pt idx="16">
                  <c:v>1.8812903225806448</c:v>
                </c:pt>
                <c:pt idx="17">
                  <c:v>1.567741935483871</c:v>
                </c:pt>
                <c:pt idx="18">
                  <c:v>1.2541935483870967</c:v>
                </c:pt>
                <c:pt idx="19">
                  <c:v>1.2541935483870967</c:v>
                </c:pt>
              </c:numCache>
            </c:numRef>
          </c:val>
        </c:ser>
        <c:gapWidth val="0"/>
        <c:axId val="46225878"/>
        <c:axId val="13379719"/>
      </c:barChart>
      <c:catAx>
        <c:axId val="46225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3379719"/>
        <c:crosses val="autoZero"/>
        <c:auto val="1"/>
        <c:lblOffset val="100"/>
        <c:noMultiLvlLbl val="0"/>
      </c:catAx>
      <c:valAx>
        <c:axId val="1337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62258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Pluie "ISWS"</a:t>
            </a:r>
          </a:p>
        </c:rich>
      </c:tx>
      <c:layout>
        <c:manualLayout>
          <c:xMode val="factor"/>
          <c:yMode val="factor"/>
          <c:x val="0.058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7125"/>
          <c:w val="0.90125"/>
          <c:h val="0.7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ISWS!$G$10</c:f>
              <c:strCache>
                <c:ptCount val="1"/>
                <c:pt idx="0">
                  <c:v>[mm/h]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ISWS!$C$11:$C$30</c:f>
              <c:numCache>
                <c:ptCount val="20"/>
                <c:pt idx="0">
                  <c:v>0.30000000000000004</c:v>
                </c:pt>
                <c:pt idx="1">
                  <c:v>0.6000000000000001</c:v>
                </c:pt>
                <c:pt idx="2">
                  <c:v>0.8999999999999999</c:v>
                </c:pt>
                <c:pt idx="3">
                  <c:v>1.2000000000000002</c:v>
                </c:pt>
                <c:pt idx="4">
                  <c:v>1.5</c:v>
                </c:pt>
                <c:pt idx="5">
                  <c:v>1.7999999999999998</c:v>
                </c:pt>
                <c:pt idx="6">
                  <c:v>2.0999999999999996</c:v>
                </c:pt>
                <c:pt idx="7">
                  <c:v>2.4000000000000004</c:v>
                </c:pt>
                <c:pt idx="8">
                  <c:v>2.7</c:v>
                </c:pt>
                <c:pt idx="9">
                  <c:v>3</c:v>
                </c:pt>
                <c:pt idx="10">
                  <c:v>3.3000000000000003</c:v>
                </c:pt>
                <c:pt idx="11">
                  <c:v>3.5999999999999996</c:v>
                </c:pt>
                <c:pt idx="12">
                  <c:v>3.9000000000000004</c:v>
                </c:pt>
                <c:pt idx="13">
                  <c:v>4.199999999999999</c:v>
                </c:pt>
                <c:pt idx="14">
                  <c:v>4.5</c:v>
                </c:pt>
                <c:pt idx="15">
                  <c:v>4.800000000000001</c:v>
                </c:pt>
                <c:pt idx="16">
                  <c:v>5.1</c:v>
                </c:pt>
                <c:pt idx="17">
                  <c:v>5.4</c:v>
                </c:pt>
                <c:pt idx="18">
                  <c:v>5.699999999999999</c:v>
                </c:pt>
                <c:pt idx="19">
                  <c:v>6</c:v>
                </c:pt>
              </c:numCache>
            </c:numRef>
          </c:cat>
          <c:val>
            <c:numRef>
              <c:f>ISWS!$G$11:$G$30</c:f>
              <c:numCache>
                <c:ptCount val="20"/>
                <c:pt idx="1">
                  <c:v>1.0451612903225806</c:v>
                </c:pt>
                <c:pt idx="2">
                  <c:v>1.0451612903225806</c:v>
                </c:pt>
                <c:pt idx="3">
                  <c:v>1.0451612903225804</c:v>
                </c:pt>
                <c:pt idx="4">
                  <c:v>3.1354838709677417</c:v>
                </c:pt>
                <c:pt idx="5">
                  <c:v>6.2709677419354835</c:v>
                </c:pt>
                <c:pt idx="6">
                  <c:v>7.316129032258065</c:v>
                </c:pt>
                <c:pt idx="7">
                  <c:v>13.587096774193549</c:v>
                </c:pt>
                <c:pt idx="8">
                  <c:v>12.541935483870965</c:v>
                </c:pt>
                <c:pt idx="9">
                  <c:v>10.451612903225804</c:v>
                </c:pt>
                <c:pt idx="10">
                  <c:v>7.3161290322580665</c:v>
                </c:pt>
                <c:pt idx="11">
                  <c:v>3.1354838709677444</c:v>
                </c:pt>
                <c:pt idx="12">
                  <c:v>3.1354838709677444</c:v>
                </c:pt>
                <c:pt idx="13">
                  <c:v>4.18064516129031</c:v>
                </c:pt>
                <c:pt idx="14">
                  <c:v>4.180645161290334</c:v>
                </c:pt>
                <c:pt idx="15">
                  <c:v>5.2258064516128995</c:v>
                </c:pt>
                <c:pt idx="16">
                  <c:v>7.3161290322580665</c:v>
                </c:pt>
                <c:pt idx="17">
                  <c:v>7.316129032258054</c:v>
                </c:pt>
                <c:pt idx="18">
                  <c:v>3.1354838709677444</c:v>
                </c:pt>
                <c:pt idx="19">
                  <c:v>3.1354838709677444</c:v>
                </c:pt>
              </c:numCache>
            </c:numRef>
          </c:val>
        </c:ser>
        <c:gapWidth val="0"/>
        <c:axId val="53308608"/>
        <c:axId val="10015425"/>
      </c:barChart>
      <c:catAx>
        <c:axId val="53308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0015425"/>
        <c:crosses val="autoZero"/>
        <c:auto val="1"/>
        <c:lblOffset val="100"/>
        <c:noMultiLvlLbl val="0"/>
      </c:catAx>
      <c:valAx>
        <c:axId val="1001542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33086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Pluie "SCS"</a:t>
            </a:r>
          </a:p>
        </c:rich>
      </c:tx>
      <c:layout>
        <c:manualLayout>
          <c:xMode val="factor"/>
          <c:yMode val="factor"/>
          <c:x val="0.058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425"/>
          <c:w val="0.9105"/>
          <c:h val="0.761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SCS!$H$11:$H$30</c:f>
              <c:numCache>
                <c:ptCount val="20"/>
                <c:pt idx="0">
                  <c:v>0.3</c:v>
                </c:pt>
                <c:pt idx="1">
                  <c:v>0.6</c:v>
                </c:pt>
                <c:pt idx="2">
                  <c:v>0.9</c:v>
                </c:pt>
                <c:pt idx="3">
                  <c:v>1.2</c:v>
                </c:pt>
                <c:pt idx="4">
                  <c:v>1.5</c:v>
                </c:pt>
                <c:pt idx="5">
                  <c:v>1.8</c:v>
                </c:pt>
                <c:pt idx="6">
                  <c:v>2.1</c:v>
                </c:pt>
                <c:pt idx="7">
                  <c:v>2.4</c:v>
                </c:pt>
                <c:pt idx="8">
                  <c:v>2.7</c:v>
                </c:pt>
                <c:pt idx="9">
                  <c:v>3</c:v>
                </c:pt>
                <c:pt idx="10">
                  <c:v>3.3</c:v>
                </c:pt>
                <c:pt idx="11">
                  <c:v>3.6</c:v>
                </c:pt>
                <c:pt idx="12">
                  <c:v>3.9</c:v>
                </c:pt>
                <c:pt idx="13">
                  <c:v>4.2</c:v>
                </c:pt>
                <c:pt idx="14">
                  <c:v>4.5</c:v>
                </c:pt>
                <c:pt idx="15">
                  <c:v>4.8</c:v>
                </c:pt>
                <c:pt idx="16">
                  <c:v>5.1</c:v>
                </c:pt>
                <c:pt idx="17">
                  <c:v>5.4</c:v>
                </c:pt>
                <c:pt idx="18">
                  <c:v>5.7</c:v>
                </c:pt>
                <c:pt idx="19">
                  <c:v>6</c:v>
                </c:pt>
              </c:numCache>
            </c:numRef>
          </c:cat>
          <c:val>
            <c:numRef>
              <c:f>SCS!$K$11:$K$30</c:f>
              <c:numCache>
                <c:ptCount val="20"/>
                <c:pt idx="0">
                  <c:v>1.2541935483870967</c:v>
                </c:pt>
                <c:pt idx="1">
                  <c:v>1.2541935483870967</c:v>
                </c:pt>
                <c:pt idx="2">
                  <c:v>1.2541935483870967</c:v>
                </c:pt>
                <c:pt idx="3">
                  <c:v>2.0903225806451613</c:v>
                </c:pt>
                <c:pt idx="4">
                  <c:v>2.5083870967741935</c:v>
                </c:pt>
                <c:pt idx="5">
                  <c:v>2.5083870967741935</c:v>
                </c:pt>
                <c:pt idx="6">
                  <c:v>2.926451612903225</c:v>
                </c:pt>
                <c:pt idx="7">
                  <c:v>3.7625806451612895</c:v>
                </c:pt>
                <c:pt idx="8">
                  <c:v>5.85290322580645</c:v>
                </c:pt>
                <c:pt idx="9">
                  <c:v>45.778064516129035</c:v>
                </c:pt>
                <c:pt idx="10">
                  <c:v>12.750967741935483</c:v>
                </c:pt>
                <c:pt idx="11">
                  <c:v>5.434838709677419</c:v>
                </c:pt>
                <c:pt idx="12">
                  <c:v>3.7625806451612895</c:v>
                </c:pt>
                <c:pt idx="13">
                  <c:v>2.9264516129032256</c:v>
                </c:pt>
                <c:pt idx="14">
                  <c:v>2.5083870967741935</c:v>
                </c:pt>
                <c:pt idx="15">
                  <c:v>2.4038709677419354</c:v>
                </c:pt>
                <c:pt idx="16">
                  <c:v>1.8812903225806448</c:v>
                </c:pt>
                <c:pt idx="17">
                  <c:v>1.567741935483871</c:v>
                </c:pt>
                <c:pt idx="18">
                  <c:v>1.2541935483870967</c:v>
                </c:pt>
                <c:pt idx="19">
                  <c:v>1.2541935483870967</c:v>
                </c:pt>
              </c:numCache>
            </c:numRef>
          </c:val>
        </c:ser>
        <c:gapWidth val="0"/>
        <c:axId val="23029962"/>
        <c:axId val="5943067"/>
      </c:barChart>
      <c:catAx>
        <c:axId val="23029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943067"/>
        <c:crosses val="autoZero"/>
        <c:auto val="1"/>
        <c:lblOffset val="100"/>
        <c:noMultiLvlLbl val="0"/>
      </c:catAx>
      <c:valAx>
        <c:axId val="594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30299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10</xdr:row>
      <xdr:rowOff>66675</xdr:rowOff>
    </xdr:from>
    <xdr:to>
      <xdr:col>11</xdr:col>
      <xdr:colOff>38100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3886200" y="2105025"/>
        <a:ext cx="41243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600075</xdr:colOff>
      <xdr:row>10</xdr:row>
      <xdr:rowOff>47625</xdr:rowOff>
    </xdr:from>
    <xdr:to>
      <xdr:col>19</xdr:col>
      <xdr:colOff>600075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9058275" y="1990725"/>
        <a:ext cx="48768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11</xdr:row>
      <xdr:rowOff>9525</xdr:rowOff>
    </xdr:from>
    <xdr:to>
      <xdr:col>15</xdr:col>
      <xdr:colOff>133350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5543550" y="2200275"/>
        <a:ext cx="5505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31</xdr:row>
      <xdr:rowOff>85725</xdr:rowOff>
    </xdr:from>
    <xdr:to>
      <xdr:col>15</xdr:col>
      <xdr:colOff>171450</xdr:colOff>
      <xdr:row>51</xdr:row>
      <xdr:rowOff>47625</xdr:rowOff>
    </xdr:to>
    <xdr:graphicFrame>
      <xdr:nvGraphicFramePr>
        <xdr:cNvPr id="2" name="Chart 7"/>
        <xdr:cNvGraphicFramePr/>
      </xdr:nvGraphicFramePr>
      <xdr:xfrm>
        <a:off x="5581650" y="5514975"/>
        <a:ext cx="55054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2"/>
  <sheetViews>
    <sheetView tabSelected="1" zoomScale="75" zoomScaleNormal="75" workbookViewId="0" topLeftCell="A4">
      <selection activeCell="E15" sqref="E15"/>
    </sheetView>
  </sheetViews>
  <sheetFormatPr defaultColWidth="9.140625" defaultRowHeight="12.75"/>
  <sheetData>
    <row r="5" ht="20.25">
      <c r="B5" s="31" t="s">
        <v>30</v>
      </c>
    </row>
    <row r="12" ht="12.75">
      <c r="C12" s="10" t="s">
        <v>31</v>
      </c>
    </row>
    <row r="16" spans="3:7" ht="12.75">
      <c r="C16" s="28" t="s">
        <v>32</v>
      </c>
      <c r="G16" s="28" t="s">
        <v>42</v>
      </c>
    </row>
    <row r="17" ht="12.75">
      <c r="G17" s="28"/>
    </row>
    <row r="18" ht="12.75">
      <c r="G18" s="28"/>
    </row>
    <row r="19" spans="3:7" ht="12.75">
      <c r="C19" s="28" t="s">
        <v>36</v>
      </c>
      <c r="G19" s="28" t="s">
        <v>6</v>
      </c>
    </row>
    <row r="20" ht="12.75">
      <c r="G20" s="28"/>
    </row>
    <row r="21" ht="12.75">
      <c r="G21" s="28"/>
    </row>
    <row r="22" spans="3:7" ht="12.75">
      <c r="C22" s="28" t="s">
        <v>37</v>
      </c>
      <c r="G22" s="28" t="s">
        <v>4</v>
      </c>
    </row>
    <row r="23" ht="12.75">
      <c r="G23" s="28"/>
    </row>
    <row r="24" ht="12.75">
      <c r="G24" s="28"/>
    </row>
    <row r="25" spans="3:7" ht="12.75">
      <c r="C25" s="28" t="s">
        <v>38</v>
      </c>
      <c r="G25" s="28" t="s">
        <v>24</v>
      </c>
    </row>
    <row r="26" ht="12.75">
      <c r="G26" s="28"/>
    </row>
    <row r="27" ht="12.75">
      <c r="G27" s="28"/>
    </row>
    <row r="28" spans="3:7" ht="12.75">
      <c r="C28" s="28"/>
      <c r="G28" s="28"/>
    </row>
    <row r="29" ht="12.75">
      <c r="G29" s="28"/>
    </row>
    <row r="30" ht="12.75">
      <c r="G30" s="28"/>
    </row>
    <row r="31" spans="3:7" ht="12.75">
      <c r="C31" s="28"/>
      <c r="G31" s="28"/>
    </row>
    <row r="33" ht="12.75">
      <c r="G33" s="28"/>
    </row>
    <row r="36" ht="12.75">
      <c r="C36" s="10" t="s">
        <v>33</v>
      </c>
    </row>
    <row r="39" spans="3:7" ht="12.75">
      <c r="C39" s="18"/>
      <c r="G39" s="28" t="s">
        <v>34</v>
      </c>
    </row>
    <row r="42" spans="3:7" ht="12.75">
      <c r="C42" s="32"/>
      <c r="G42" s="28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31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16.8515625" style="3" customWidth="1"/>
    <col min="2" max="3" width="12.28125" style="6" customWidth="1"/>
    <col min="4" max="4" width="14.140625" style="6" customWidth="1"/>
    <col min="5" max="14" width="9.140625" style="3" customWidth="1"/>
    <col min="15" max="15" width="17.140625" style="3" customWidth="1"/>
    <col min="16" max="16384" width="9.140625" style="3" customWidth="1"/>
  </cols>
  <sheetData>
    <row r="3" ht="20.25">
      <c r="B3" s="9" t="s">
        <v>39</v>
      </c>
    </row>
    <row r="6" spans="2:9" ht="18">
      <c r="B6" s="7"/>
      <c r="H6"/>
      <c r="I6"/>
    </row>
    <row r="7" spans="2:13" ht="18">
      <c r="B7" s="7"/>
      <c r="C7" s="37" t="s">
        <v>40</v>
      </c>
      <c r="H7"/>
      <c r="I7"/>
      <c r="M7" s="37" t="s">
        <v>41</v>
      </c>
    </row>
    <row r="9" spans="2:15" ht="27.75" customHeight="1">
      <c r="B9" s="22" t="s">
        <v>0</v>
      </c>
      <c r="C9" s="22" t="s">
        <v>2</v>
      </c>
      <c r="D9" s="22" t="s">
        <v>3</v>
      </c>
      <c r="N9" s="22" t="s">
        <v>26</v>
      </c>
      <c r="O9" s="22" t="s">
        <v>29</v>
      </c>
    </row>
    <row r="10" spans="2:15" ht="12.75">
      <c r="B10" s="4" t="s">
        <v>1</v>
      </c>
      <c r="C10" s="4" t="s">
        <v>5</v>
      </c>
      <c r="D10" s="4" t="s">
        <v>5</v>
      </c>
      <c r="N10" s="27" t="s">
        <v>25</v>
      </c>
      <c r="O10" s="27" t="s">
        <v>25</v>
      </c>
    </row>
    <row r="11" spans="1:15" ht="12.75">
      <c r="A11" s="5"/>
      <c r="B11" s="6">
        <v>0</v>
      </c>
      <c r="C11" s="8">
        <v>0</v>
      </c>
      <c r="D11" s="8">
        <f>C11</f>
        <v>0</v>
      </c>
      <c r="N11" s="11">
        <v>5</v>
      </c>
      <c r="O11" s="11">
        <v>0</v>
      </c>
    </row>
    <row r="12" spans="1:15" ht="12.75">
      <c r="A12" s="5"/>
      <c r="B12" s="6">
        <v>0.2</v>
      </c>
      <c r="C12" s="8">
        <v>0.002</v>
      </c>
      <c r="D12" s="8">
        <f aca="true" t="shared" si="0" ref="D12:D43">D11+C12</f>
        <v>0.002</v>
      </c>
      <c r="N12" s="11">
        <v>10</v>
      </c>
      <c r="O12" s="11">
        <v>1</v>
      </c>
    </row>
    <row r="13" spans="1:15" ht="12.75">
      <c r="A13" s="5"/>
      <c r="B13" s="6">
        <v>0.4</v>
      </c>
      <c r="C13" s="8">
        <v>0.002</v>
      </c>
      <c r="D13" s="8">
        <f t="shared" si="0"/>
        <v>0.004</v>
      </c>
      <c r="N13" s="11">
        <v>15</v>
      </c>
      <c r="O13" s="11">
        <v>2</v>
      </c>
    </row>
    <row r="14" spans="1:15" ht="12.75">
      <c r="A14" s="5"/>
      <c r="B14" s="6">
        <v>0.6</v>
      </c>
      <c r="C14" s="8">
        <v>0.002</v>
      </c>
      <c r="D14" s="8">
        <f t="shared" si="0"/>
        <v>0.006</v>
      </c>
      <c r="N14" s="11">
        <v>20</v>
      </c>
      <c r="O14" s="11">
        <v>3</v>
      </c>
    </row>
    <row r="15" spans="1:15" ht="12.75">
      <c r="A15" s="5"/>
      <c r="B15" s="6">
        <v>0.8</v>
      </c>
      <c r="C15" s="8">
        <v>0.002</v>
      </c>
      <c r="D15" s="8">
        <f t="shared" si="0"/>
        <v>0.008</v>
      </c>
      <c r="N15" s="11">
        <v>25</v>
      </c>
      <c r="O15" s="11">
        <v>6</v>
      </c>
    </row>
    <row r="16" spans="1:15" ht="12.75">
      <c r="A16" s="5"/>
      <c r="B16" s="6">
        <v>1</v>
      </c>
      <c r="C16" s="8">
        <v>0.002</v>
      </c>
      <c r="D16" s="8">
        <f t="shared" si="0"/>
        <v>0.01</v>
      </c>
      <c r="N16" s="11">
        <v>30</v>
      </c>
      <c r="O16" s="11">
        <v>12</v>
      </c>
    </row>
    <row r="17" spans="1:15" ht="12.75">
      <c r="A17" s="5"/>
      <c r="B17" s="6">
        <v>1.2</v>
      </c>
      <c r="C17" s="8">
        <v>0.002</v>
      </c>
      <c r="D17" s="8">
        <f t="shared" si="0"/>
        <v>0.012</v>
      </c>
      <c r="N17" s="11">
        <v>35</v>
      </c>
      <c r="O17" s="11">
        <v>19</v>
      </c>
    </row>
    <row r="18" spans="1:15" ht="12.75">
      <c r="A18" s="5"/>
      <c r="B18" s="6">
        <v>1.4</v>
      </c>
      <c r="C18" s="8">
        <v>0.002</v>
      </c>
      <c r="D18" s="8">
        <f t="shared" si="0"/>
        <v>0.014</v>
      </c>
      <c r="N18" s="11">
        <v>40</v>
      </c>
      <c r="O18" s="11">
        <v>32</v>
      </c>
    </row>
    <row r="19" spans="1:15" ht="12.75">
      <c r="A19" s="5"/>
      <c r="B19" s="6">
        <v>1.6</v>
      </c>
      <c r="C19" s="8">
        <v>0.002</v>
      </c>
      <c r="D19" s="8">
        <f t="shared" si="0"/>
        <v>0.016</v>
      </c>
      <c r="N19" s="11">
        <v>45</v>
      </c>
      <c r="O19" s="11">
        <v>44</v>
      </c>
    </row>
    <row r="20" spans="1:15" ht="12.75">
      <c r="A20" s="5"/>
      <c r="B20" s="6">
        <v>1.8</v>
      </c>
      <c r="C20" s="8">
        <v>0.002</v>
      </c>
      <c r="D20" s="8">
        <f t="shared" si="0"/>
        <v>0.018000000000000002</v>
      </c>
      <c r="N20" s="11">
        <v>50</v>
      </c>
      <c r="O20" s="11">
        <v>54</v>
      </c>
    </row>
    <row r="21" spans="1:15" ht="12.75">
      <c r="A21" s="5"/>
      <c r="B21" s="6">
        <v>2</v>
      </c>
      <c r="C21" s="8">
        <v>0.002</v>
      </c>
      <c r="D21" s="8">
        <f t="shared" si="0"/>
        <v>0.020000000000000004</v>
      </c>
      <c r="N21" s="11">
        <v>55</v>
      </c>
      <c r="O21" s="11">
        <v>61</v>
      </c>
    </row>
    <row r="22" spans="1:15" ht="12.75">
      <c r="A22" s="5"/>
      <c r="B22" s="6">
        <v>2.2</v>
      </c>
      <c r="C22" s="8">
        <v>0.002</v>
      </c>
      <c r="D22" s="8">
        <f t="shared" si="0"/>
        <v>0.022000000000000006</v>
      </c>
      <c r="N22" s="11">
        <v>60</v>
      </c>
      <c r="O22" s="11">
        <v>64</v>
      </c>
    </row>
    <row r="23" spans="1:15" ht="12.75">
      <c r="A23" s="5"/>
      <c r="B23" s="6">
        <v>2.4</v>
      </c>
      <c r="C23" s="8">
        <v>0.002</v>
      </c>
      <c r="D23" s="8">
        <f t="shared" si="0"/>
        <v>0.024000000000000007</v>
      </c>
      <c r="N23" s="11">
        <v>65</v>
      </c>
      <c r="O23" s="11">
        <v>67</v>
      </c>
    </row>
    <row r="24" spans="1:15" ht="12.75">
      <c r="A24" s="5"/>
      <c r="B24" s="6">
        <v>2.6</v>
      </c>
      <c r="C24" s="8">
        <v>0.002</v>
      </c>
      <c r="D24" s="8">
        <f t="shared" si="0"/>
        <v>0.02600000000000001</v>
      </c>
      <c r="N24" s="11">
        <v>70</v>
      </c>
      <c r="O24" s="11">
        <v>71</v>
      </c>
    </row>
    <row r="25" spans="1:15" ht="12.75">
      <c r="A25" s="5"/>
      <c r="B25" s="6">
        <v>2.8</v>
      </c>
      <c r="C25" s="8">
        <v>0.002</v>
      </c>
      <c r="D25" s="8">
        <f t="shared" si="0"/>
        <v>0.02800000000000001</v>
      </c>
      <c r="N25" s="11">
        <v>75</v>
      </c>
      <c r="O25" s="11">
        <v>75</v>
      </c>
    </row>
    <row r="26" spans="1:15" ht="12.75">
      <c r="A26" s="5"/>
      <c r="B26" s="6">
        <v>3</v>
      </c>
      <c r="C26" s="8">
        <v>0.002</v>
      </c>
      <c r="D26" s="8">
        <f t="shared" si="0"/>
        <v>0.030000000000000013</v>
      </c>
      <c r="N26" s="11">
        <v>80</v>
      </c>
      <c r="O26" s="11">
        <v>80</v>
      </c>
    </row>
    <row r="27" spans="1:15" ht="12.75">
      <c r="A27" s="5"/>
      <c r="B27" s="6">
        <v>3.2</v>
      </c>
      <c r="C27" s="8">
        <v>0.002</v>
      </c>
      <c r="D27" s="8">
        <f t="shared" si="0"/>
        <v>0.032000000000000015</v>
      </c>
      <c r="N27" s="11">
        <v>85</v>
      </c>
      <c r="O27" s="11">
        <v>87</v>
      </c>
    </row>
    <row r="28" spans="1:15" ht="12.75">
      <c r="A28" s="5"/>
      <c r="B28" s="6">
        <v>3.4</v>
      </c>
      <c r="C28" s="8">
        <v>0.002</v>
      </c>
      <c r="D28" s="8">
        <f t="shared" si="0"/>
        <v>0.034000000000000016</v>
      </c>
      <c r="N28" s="11">
        <v>90</v>
      </c>
      <c r="O28" s="11">
        <v>94</v>
      </c>
    </row>
    <row r="29" spans="1:15" ht="12.75">
      <c r="A29" s="5"/>
      <c r="B29" s="6">
        <v>3.6</v>
      </c>
      <c r="C29" s="8">
        <v>0.002</v>
      </c>
      <c r="D29" s="8">
        <f t="shared" si="0"/>
        <v>0.03600000000000002</v>
      </c>
      <c r="N29" s="11">
        <v>95</v>
      </c>
      <c r="O29" s="11">
        <v>97</v>
      </c>
    </row>
    <row r="30" spans="1:15" ht="12.75">
      <c r="A30" s="5"/>
      <c r="B30" s="6">
        <v>3.8</v>
      </c>
      <c r="C30" s="8">
        <v>0.002</v>
      </c>
      <c r="D30" s="8">
        <f t="shared" si="0"/>
        <v>0.03800000000000002</v>
      </c>
      <c r="N30" s="11">
        <v>100</v>
      </c>
      <c r="O30" s="11">
        <v>100</v>
      </c>
    </row>
    <row r="31" spans="1:4" ht="12.75">
      <c r="A31" s="5"/>
      <c r="B31" s="6">
        <v>4</v>
      </c>
      <c r="C31" s="8">
        <v>0.002</v>
      </c>
      <c r="D31" s="8">
        <f t="shared" si="0"/>
        <v>0.04000000000000002</v>
      </c>
    </row>
    <row r="32" spans="1:4" ht="12.75">
      <c r="A32" s="5"/>
      <c r="B32" s="6">
        <v>4.2</v>
      </c>
      <c r="C32" s="8">
        <v>0.004</v>
      </c>
      <c r="D32" s="8">
        <f t="shared" si="0"/>
        <v>0.044000000000000025</v>
      </c>
    </row>
    <row r="33" spans="1:4" ht="12.75">
      <c r="A33" s="5"/>
      <c r="B33" s="6">
        <v>4.4</v>
      </c>
      <c r="C33" s="8">
        <v>0.004</v>
      </c>
      <c r="D33" s="8">
        <f t="shared" si="0"/>
        <v>0.04800000000000003</v>
      </c>
    </row>
    <row r="34" spans="1:4" ht="12.75">
      <c r="A34" s="5"/>
      <c r="B34" s="6">
        <v>4.6</v>
      </c>
      <c r="C34" s="8">
        <v>0.004</v>
      </c>
      <c r="D34" s="8">
        <f t="shared" si="0"/>
        <v>0.05200000000000003</v>
      </c>
    </row>
    <row r="35" spans="1:4" ht="12.75">
      <c r="A35" s="5"/>
      <c r="B35" s="6">
        <v>4.8</v>
      </c>
      <c r="C35" s="8">
        <v>0.004</v>
      </c>
      <c r="D35" s="8">
        <f t="shared" si="0"/>
        <v>0.056000000000000036</v>
      </c>
    </row>
    <row r="36" spans="1:4" ht="12.75">
      <c r="A36" s="5"/>
      <c r="B36" s="6">
        <v>5</v>
      </c>
      <c r="C36" s="8">
        <v>0.004</v>
      </c>
      <c r="D36" s="8">
        <f t="shared" si="0"/>
        <v>0.06000000000000004</v>
      </c>
    </row>
    <row r="37" spans="1:4" ht="12.75">
      <c r="A37" s="5"/>
      <c r="B37" s="6">
        <v>5.2</v>
      </c>
      <c r="C37" s="8">
        <v>0.004</v>
      </c>
      <c r="D37" s="8">
        <f t="shared" si="0"/>
        <v>0.06400000000000004</v>
      </c>
    </row>
    <row r="38" spans="1:4" ht="12.75">
      <c r="A38" s="5"/>
      <c r="B38" s="6">
        <v>5.4</v>
      </c>
      <c r="C38" s="8">
        <v>0.004</v>
      </c>
      <c r="D38" s="8">
        <f t="shared" si="0"/>
        <v>0.06800000000000005</v>
      </c>
    </row>
    <row r="39" spans="1:4" ht="12.75">
      <c r="A39" s="5"/>
      <c r="B39" s="6">
        <v>5.6</v>
      </c>
      <c r="C39" s="8">
        <v>0.004</v>
      </c>
      <c r="D39" s="8">
        <f t="shared" si="0"/>
        <v>0.07200000000000005</v>
      </c>
    </row>
    <row r="40" spans="1:4" ht="12.75">
      <c r="A40" s="5"/>
      <c r="B40" s="6">
        <v>5.8</v>
      </c>
      <c r="C40" s="8">
        <v>0.004</v>
      </c>
      <c r="D40" s="8">
        <f t="shared" si="0"/>
        <v>0.07600000000000005</v>
      </c>
    </row>
    <row r="41" spans="1:4" ht="12.75">
      <c r="A41" s="5"/>
      <c r="B41" s="6">
        <v>6</v>
      </c>
      <c r="C41" s="8">
        <v>0.004</v>
      </c>
      <c r="D41" s="8">
        <f t="shared" si="0"/>
        <v>0.08000000000000006</v>
      </c>
    </row>
    <row r="42" spans="1:4" ht="12.75">
      <c r="A42" s="5"/>
      <c r="B42" s="6">
        <v>6.2</v>
      </c>
      <c r="C42" s="8">
        <v>0.004</v>
      </c>
      <c r="D42" s="8">
        <f t="shared" si="0"/>
        <v>0.08400000000000006</v>
      </c>
    </row>
    <row r="43" spans="1:4" ht="12.75">
      <c r="A43" s="5"/>
      <c r="B43" s="6">
        <v>6.4</v>
      </c>
      <c r="C43" s="8">
        <v>0.004</v>
      </c>
      <c r="D43" s="8">
        <f t="shared" si="0"/>
        <v>0.08800000000000006</v>
      </c>
    </row>
    <row r="44" spans="1:4" ht="12.75">
      <c r="A44" s="5"/>
      <c r="B44" s="6">
        <v>6.6</v>
      </c>
      <c r="C44" s="8">
        <v>0.004</v>
      </c>
      <c r="D44" s="8">
        <f aca="true" t="shared" si="1" ref="D44:D75">D43+C44</f>
        <v>0.09200000000000007</v>
      </c>
    </row>
    <row r="45" spans="1:4" ht="12.75">
      <c r="A45" s="5"/>
      <c r="B45" s="6">
        <v>6.8</v>
      </c>
      <c r="C45" s="8">
        <v>0.004</v>
      </c>
      <c r="D45" s="8">
        <f t="shared" si="1"/>
        <v>0.09600000000000007</v>
      </c>
    </row>
    <row r="46" spans="2:4" ht="12.75">
      <c r="B46" s="6">
        <v>7</v>
      </c>
      <c r="C46" s="8">
        <v>0.004</v>
      </c>
      <c r="D46" s="8">
        <f t="shared" si="1"/>
        <v>0.10000000000000007</v>
      </c>
    </row>
    <row r="47" spans="2:4" ht="12.75">
      <c r="B47" s="6">
        <v>7.2</v>
      </c>
      <c r="C47" s="8">
        <v>0.004</v>
      </c>
      <c r="D47" s="8">
        <f t="shared" si="1"/>
        <v>0.10400000000000008</v>
      </c>
    </row>
    <row r="48" spans="2:4" ht="12.75">
      <c r="B48" s="6">
        <v>7.4</v>
      </c>
      <c r="C48" s="8">
        <v>0.004</v>
      </c>
      <c r="D48" s="8">
        <f t="shared" si="1"/>
        <v>0.10800000000000008</v>
      </c>
    </row>
    <row r="49" spans="2:4" ht="12.75">
      <c r="B49" s="6">
        <v>7.6</v>
      </c>
      <c r="C49" s="8">
        <v>0.004</v>
      </c>
      <c r="D49" s="8">
        <f t="shared" si="1"/>
        <v>0.11200000000000009</v>
      </c>
    </row>
    <row r="50" spans="2:4" ht="12.75">
      <c r="B50" s="6">
        <v>7.8</v>
      </c>
      <c r="C50" s="8">
        <v>0.004</v>
      </c>
      <c r="D50" s="8">
        <f t="shared" si="1"/>
        <v>0.11600000000000009</v>
      </c>
    </row>
    <row r="51" spans="2:4" ht="12.75">
      <c r="B51" s="6">
        <v>8</v>
      </c>
      <c r="C51" s="8">
        <v>0.004</v>
      </c>
      <c r="D51" s="8">
        <f t="shared" si="1"/>
        <v>0.12000000000000009</v>
      </c>
    </row>
    <row r="52" spans="2:4" ht="12.75">
      <c r="B52" s="6">
        <v>8.2</v>
      </c>
      <c r="C52" s="8">
        <v>0.006</v>
      </c>
      <c r="D52" s="8">
        <f t="shared" si="1"/>
        <v>0.12600000000000008</v>
      </c>
    </row>
    <row r="53" spans="2:4" ht="12.75">
      <c r="B53" s="6">
        <v>8.4</v>
      </c>
      <c r="C53" s="8">
        <v>0.006</v>
      </c>
      <c r="D53" s="8">
        <f t="shared" si="1"/>
        <v>0.1320000000000001</v>
      </c>
    </row>
    <row r="54" spans="2:4" ht="12.75">
      <c r="B54" s="6">
        <v>8.6</v>
      </c>
      <c r="C54" s="8">
        <v>0.006</v>
      </c>
      <c r="D54" s="8">
        <f t="shared" si="1"/>
        <v>0.1380000000000001</v>
      </c>
    </row>
    <row r="55" spans="2:4" ht="12.75">
      <c r="B55" s="6">
        <v>8.8</v>
      </c>
      <c r="C55" s="8">
        <v>0.006</v>
      </c>
      <c r="D55" s="8">
        <f t="shared" si="1"/>
        <v>0.1440000000000001</v>
      </c>
    </row>
    <row r="56" spans="2:4" ht="12.75">
      <c r="B56" s="6">
        <v>9</v>
      </c>
      <c r="C56" s="8">
        <v>0.006</v>
      </c>
      <c r="D56" s="8">
        <f t="shared" si="1"/>
        <v>0.1500000000000001</v>
      </c>
    </row>
    <row r="57" spans="2:4" ht="12.75">
      <c r="B57" s="6">
        <v>9.2</v>
      </c>
      <c r="C57" s="8">
        <v>0.006</v>
      </c>
      <c r="D57" s="8">
        <f t="shared" si="1"/>
        <v>0.1560000000000001</v>
      </c>
    </row>
    <row r="58" spans="2:4" ht="12.75">
      <c r="B58" s="6">
        <v>9.4</v>
      </c>
      <c r="C58" s="8">
        <v>0.006</v>
      </c>
      <c r="D58" s="8">
        <f t="shared" si="1"/>
        <v>0.16200000000000012</v>
      </c>
    </row>
    <row r="59" spans="2:4" ht="12.75">
      <c r="B59" s="6">
        <v>9.6</v>
      </c>
      <c r="C59" s="8">
        <v>0.006</v>
      </c>
      <c r="D59" s="8">
        <f t="shared" si="1"/>
        <v>0.16800000000000012</v>
      </c>
    </row>
    <row r="60" spans="2:4" ht="12.75">
      <c r="B60" s="6">
        <v>9.8</v>
      </c>
      <c r="C60" s="8">
        <v>0.006</v>
      </c>
      <c r="D60" s="8">
        <f t="shared" si="1"/>
        <v>0.17400000000000013</v>
      </c>
    </row>
    <row r="61" spans="2:4" ht="12.75">
      <c r="B61" s="6">
        <v>10</v>
      </c>
      <c r="C61" s="8">
        <v>0.006</v>
      </c>
      <c r="D61" s="8">
        <f t="shared" si="1"/>
        <v>0.18000000000000013</v>
      </c>
    </row>
    <row r="62" spans="2:4" ht="12.75">
      <c r="B62" s="6">
        <v>10.2</v>
      </c>
      <c r="C62" s="8">
        <v>0.011</v>
      </c>
      <c r="D62" s="8">
        <f t="shared" si="1"/>
        <v>0.19100000000000014</v>
      </c>
    </row>
    <row r="63" spans="2:4" ht="12.75">
      <c r="B63" s="6">
        <v>10.4</v>
      </c>
      <c r="C63" s="8">
        <v>0.011</v>
      </c>
      <c r="D63" s="8">
        <f t="shared" si="1"/>
        <v>0.20200000000000015</v>
      </c>
    </row>
    <row r="64" spans="2:4" ht="12.75">
      <c r="B64" s="6">
        <v>10.6</v>
      </c>
      <c r="C64" s="8">
        <v>0.011</v>
      </c>
      <c r="D64" s="8">
        <f t="shared" si="1"/>
        <v>0.21300000000000016</v>
      </c>
    </row>
    <row r="65" spans="2:4" ht="12.75">
      <c r="B65" s="6">
        <v>10.8</v>
      </c>
      <c r="C65" s="8">
        <v>0.011</v>
      </c>
      <c r="D65" s="8">
        <f t="shared" si="1"/>
        <v>0.22400000000000017</v>
      </c>
    </row>
    <row r="66" spans="2:4" ht="12.75">
      <c r="B66" s="6">
        <v>11</v>
      </c>
      <c r="C66" s="8">
        <v>0.011</v>
      </c>
      <c r="D66" s="8">
        <f t="shared" si="1"/>
        <v>0.23500000000000018</v>
      </c>
    </row>
    <row r="67" spans="2:4" ht="12.75">
      <c r="B67" s="6">
        <v>11.2</v>
      </c>
      <c r="C67" s="8">
        <v>0.015</v>
      </c>
      <c r="D67" s="8">
        <f t="shared" si="1"/>
        <v>0.25000000000000017</v>
      </c>
    </row>
    <row r="68" spans="2:4" ht="12.75">
      <c r="B68" s="6">
        <v>11.4</v>
      </c>
      <c r="C68" s="8">
        <v>0.022</v>
      </c>
      <c r="D68" s="8">
        <f t="shared" si="1"/>
        <v>0.2720000000000002</v>
      </c>
    </row>
    <row r="69" spans="2:4" ht="12.75">
      <c r="B69" s="6">
        <v>11.6</v>
      </c>
      <c r="C69" s="8">
        <v>0.05</v>
      </c>
      <c r="D69" s="8">
        <f t="shared" si="1"/>
        <v>0.3220000000000002</v>
      </c>
    </row>
    <row r="70" spans="2:4" ht="12.75">
      <c r="B70" s="6">
        <v>11.8</v>
      </c>
      <c r="C70" s="8">
        <v>0.11</v>
      </c>
      <c r="D70" s="8">
        <f t="shared" si="1"/>
        <v>0.43200000000000016</v>
      </c>
    </row>
    <row r="71" spans="2:4" ht="12.75">
      <c r="B71" s="6">
        <v>12</v>
      </c>
      <c r="C71" s="8">
        <v>0.23</v>
      </c>
      <c r="D71" s="8">
        <f t="shared" si="1"/>
        <v>0.6620000000000001</v>
      </c>
    </row>
    <row r="72" spans="2:4" ht="12.75">
      <c r="B72" s="6">
        <v>12.2</v>
      </c>
      <c r="C72" s="8">
        <v>0.04</v>
      </c>
      <c r="D72" s="8">
        <f t="shared" si="1"/>
        <v>0.7020000000000002</v>
      </c>
    </row>
    <row r="73" spans="2:4" ht="12.75">
      <c r="B73" s="6">
        <v>12.4</v>
      </c>
      <c r="C73" s="8">
        <v>0.025</v>
      </c>
      <c r="D73" s="8">
        <f t="shared" si="1"/>
        <v>0.7270000000000002</v>
      </c>
    </row>
    <row r="74" spans="2:4" ht="12.75">
      <c r="B74" s="6">
        <v>12.6</v>
      </c>
      <c r="C74" s="8">
        <v>0.018</v>
      </c>
      <c r="D74" s="8">
        <f t="shared" si="1"/>
        <v>0.7450000000000002</v>
      </c>
    </row>
    <row r="75" spans="2:4" ht="12.75">
      <c r="B75" s="6">
        <v>12.8</v>
      </c>
      <c r="C75" s="8">
        <v>0.017</v>
      </c>
      <c r="D75" s="8">
        <f t="shared" si="1"/>
        <v>0.7620000000000002</v>
      </c>
    </row>
    <row r="76" spans="2:4" ht="12.75">
      <c r="B76" s="6">
        <v>13</v>
      </c>
      <c r="C76" s="8">
        <v>0.012</v>
      </c>
      <c r="D76" s="8">
        <f aca="true" t="shared" si="2" ref="D76:D107">D75+C76</f>
        <v>0.7740000000000002</v>
      </c>
    </row>
    <row r="77" spans="2:4" ht="12.75">
      <c r="B77" s="6">
        <v>13.2</v>
      </c>
      <c r="C77" s="8">
        <v>0.01</v>
      </c>
      <c r="D77" s="8">
        <f t="shared" si="2"/>
        <v>0.7840000000000003</v>
      </c>
    </row>
    <row r="78" spans="2:4" ht="12.75">
      <c r="B78" s="6">
        <v>13.4</v>
      </c>
      <c r="C78" s="8">
        <v>0.01</v>
      </c>
      <c r="D78" s="8">
        <f t="shared" si="2"/>
        <v>0.7940000000000003</v>
      </c>
    </row>
    <row r="79" spans="2:4" ht="12.75">
      <c r="B79" s="6">
        <v>13.6</v>
      </c>
      <c r="C79" s="8">
        <v>0.01</v>
      </c>
      <c r="D79" s="8">
        <f t="shared" si="2"/>
        <v>0.8040000000000003</v>
      </c>
    </row>
    <row r="80" spans="2:4" ht="12.75">
      <c r="B80" s="6">
        <v>13.8</v>
      </c>
      <c r="C80" s="8">
        <v>0.01</v>
      </c>
      <c r="D80" s="8">
        <f t="shared" si="2"/>
        <v>0.8140000000000003</v>
      </c>
    </row>
    <row r="81" spans="2:4" ht="12.75">
      <c r="B81" s="6">
        <v>14</v>
      </c>
      <c r="C81" s="8">
        <v>0.01</v>
      </c>
      <c r="D81" s="8">
        <f t="shared" si="2"/>
        <v>0.8240000000000003</v>
      </c>
    </row>
    <row r="82" spans="2:4" ht="12.75">
      <c r="B82" s="6">
        <v>14.2</v>
      </c>
      <c r="C82" s="8">
        <v>0.006</v>
      </c>
      <c r="D82" s="8">
        <f t="shared" si="2"/>
        <v>0.8300000000000003</v>
      </c>
    </row>
    <row r="83" spans="2:4" ht="12.75">
      <c r="B83" s="6">
        <v>14.4</v>
      </c>
      <c r="C83" s="8">
        <v>0.006</v>
      </c>
      <c r="D83" s="8">
        <f t="shared" si="2"/>
        <v>0.8360000000000003</v>
      </c>
    </row>
    <row r="84" spans="2:4" ht="12.75">
      <c r="B84" s="6">
        <v>14.6</v>
      </c>
      <c r="C84" s="8">
        <v>0.006</v>
      </c>
      <c r="D84" s="8">
        <f t="shared" si="2"/>
        <v>0.8420000000000003</v>
      </c>
    </row>
    <row r="85" spans="2:4" ht="12.75">
      <c r="B85" s="6">
        <v>14.8</v>
      </c>
      <c r="C85" s="8">
        <v>0.006</v>
      </c>
      <c r="D85" s="8">
        <f t="shared" si="2"/>
        <v>0.8480000000000003</v>
      </c>
    </row>
    <row r="86" spans="2:4" ht="12.75">
      <c r="B86" s="6">
        <v>15</v>
      </c>
      <c r="C86" s="8">
        <v>0.006</v>
      </c>
      <c r="D86" s="8">
        <f t="shared" si="2"/>
        <v>0.8540000000000003</v>
      </c>
    </row>
    <row r="87" spans="2:4" ht="12.75">
      <c r="B87" s="6">
        <v>15.2</v>
      </c>
      <c r="C87" s="8">
        <v>0.006</v>
      </c>
      <c r="D87" s="8">
        <f t="shared" si="2"/>
        <v>0.8600000000000003</v>
      </c>
    </row>
    <row r="88" spans="2:4" ht="12.75">
      <c r="B88" s="6">
        <v>15.4</v>
      </c>
      <c r="C88" s="8">
        <v>0.006</v>
      </c>
      <c r="D88" s="8">
        <f t="shared" si="2"/>
        <v>0.8660000000000003</v>
      </c>
    </row>
    <row r="89" spans="2:4" ht="12.75">
      <c r="B89" s="6">
        <v>15.6</v>
      </c>
      <c r="C89" s="8">
        <v>0.006</v>
      </c>
      <c r="D89" s="8">
        <f t="shared" si="2"/>
        <v>0.8720000000000003</v>
      </c>
    </row>
    <row r="90" spans="2:4" ht="12.75">
      <c r="B90" s="6">
        <v>15.8</v>
      </c>
      <c r="C90" s="8">
        <v>0.006</v>
      </c>
      <c r="D90" s="8">
        <f t="shared" si="2"/>
        <v>0.8780000000000003</v>
      </c>
    </row>
    <row r="91" spans="2:4" ht="12.75">
      <c r="B91" s="6">
        <v>16</v>
      </c>
      <c r="C91" s="8">
        <v>0.006</v>
      </c>
      <c r="D91" s="8">
        <f t="shared" si="2"/>
        <v>0.8840000000000003</v>
      </c>
    </row>
    <row r="92" spans="2:4" ht="12.75">
      <c r="B92" s="6">
        <v>16.2</v>
      </c>
      <c r="C92" s="8">
        <v>0.004</v>
      </c>
      <c r="D92" s="8">
        <f t="shared" si="2"/>
        <v>0.8880000000000003</v>
      </c>
    </row>
    <row r="93" spans="2:4" ht="12.75">
      <c r="B93" s="6">
        <v>16.4</v>
      </c>
      <c r="C93" s="8">
        <v>0.004</v>
      </c>
      <c r="D93" s="8">
        <f t="shared" si="2"/>
        <v>0.8920000000000003</v>
      </c>
    </row>
    <row r="94" spans="2:4" ht="12.75">
      <c r="B94" s="6">
        <v>16.6</v>
      </c>
      <c r="C94" s="8">
        <v>0.004</v>
      </c>
      <c r="D94" s="8">
        <f t="shared" si="2"/>
        <v>0.8960000000000004</v>
      </c>
    </row>
    <row r="95" spans="2:4" ht="12.75">
      <c r="B95" s="6">
        <v>16.8</v>
      </c>
      <c r="C95" s="8">
        <v>0.004</v>
      </c>
      <c r="D95" s="8">
        <f t="shared" si="2"/>
        <v>0.9000000000000004</v>
      </c>
    </row>
    <row r="96" spans="2:4" ht="12.75">
      <c r="B96" s="6">
        <v>17</v>
      </c>
      <c r="C96" s="8">
        <v>0.004</v>
      </c>
      <c r="D96" s="8">
        <f t="shared" si="2"/>
        <v>0.9040000000000004</v>
      </c>
    </row>
    <row r="97" spans="2:4" ht="12.75">
      <c r="B97" s="6">
        <v>17.2</v>
      </c>
      <c r="C97" s="8">
        <v>0.004</v>
      </c>
      <c r="D97" s="8">
        <f t="shared" si="2"/>
        <v>0.9080000000000004</v>
      </c>
    </row>
    <row r="98" spans="2:4" ht="12.75">
      <c r="B98" s="6">
        <v>17.4</v>
      </c>
      <c r="C98" s="8">
        <v>0.004</v>
      </c>
      <c r="D98" s="8">
        <f t="shared" si="2"/>
        <v>0.9120000000000004</v>
      </c>
    </row>
    <row r="99" spans="2:4" ht="12.75">
      <c r="B99" s="6">
        <v>17.6</v>
      </c>
      <c r="C99" s="8">
        <v>0.004</v>
      </c>
      <c r="D99" s="8">
        <f t="shared" si="2"/>
        <v>0.9160000000000004</v>
      </c>
    </row>
    <row r="100" spans="2:4" ht="12.75">
      <c r="B100" s="6">
        <v>17.8</v>
      </c>
      <c r="C100" s="8">
        <v>0.004</v>
      </c>
      <c r="D100" s="8">
        <f t="shared" si="2"/>
        <v>0.9200000000000004</v>
      </c>
    </row>
    <row r="101" spans="2:4" ht="12.75">
      <c r="B101" s="6">
        <v>18</v>
      </c>
      <c r="C101" s="8">
        <v>0.004</v>
      </c>
      <c r="D101" s="8">
        <f t="shared" si="2"/>
        <v>0.9240000000000004</v>
      </c>
    </row>
    <row r="102" spans="2:4" ht="12.75">
      <c r="B102" s="6">
        <v>18.2</v>
      </c>
      <c r="C102" s="8">
        <v>0.004</v>
      </c>
      <c r="D102" s="8">
        <f t="shared" si="2"/>
        <v>0.9280000000000004</v>
      </c>
    </row>
    <row r="103" spans="2:4" ht="12.75">
      <c r="B103" s="6">
        <v>18.4</v>
      </c>
      <c r="C103" s="8">
        <v>0.004</v>
      </c>
      <c r="D103" s="8">
        <f t="shared" si="2"/>
        <v>0.9320000000000004</v>
      </c>
    </row>
    <row r="104" spans="2:4" ht="12.75">
      <c r="B104" s="6">
        <v>18.6</v>
      </c>
      <c r="C104" s="8">
        <v>0.004</v>
      </c>
      <c r="D104" s="8">
        <f t="shared" si="2"/>
        <v>0.9360000000000004</v>
      </c>
    </row>
    <row r="105" spans="2:4" ht="12.75">
      <c r="B105" s="6">
        <v>18.8</v>
      </c>
      <c r="C105" s="8">
        <v>0.004</v>
      </c>
      <c r="D105" s="8">
        <f t="shared" si="2"/>
        <v>0.9400000000000004</v>
      </c>
    </row>
    <row r="106" spans="2:4" ht="12.75">
      <c r="B106" s="6">
        <v>19</v>
      </c>
      <c r="C106" s="8">
        <v>0.004</v>
      </c>
      <c r="D106" s="8">
        <f t="shared" si="2"/>
        <v>0.9440000000000004</v>
      </c>
    </row>
    <row r="107" spans="2:4" ht="12.75">
      <c r="B107" s="6">
        <v>19.2</v>
      </c>
      <c r="C107" s="8">
        <v>0.003</v>
      </c>
      <c r="D107" s="8">
        <f t="shared" si="2"/>
        <v>0.9470000000000004</v>
      </c>
    </row>
    <row r="108" spans="2:4" ht="12.75">
      <c r="B108" s="6">
        <v>19.4</v>
      </c>
      <c r="C108" s="8">
        <v>0.003</v>
      </c>
      <c r="D108" s="8">
        <f aca="true" t="shared" si="3" ref="D108:D131">D107+C108</f>
        <v>0.9500000000000004</v>
      </c>
    </row>
    <row r="109" spans="2:4" ht="12.75">
      <c r="B109" s="6">
        <v>19.6</v>
      </c>
      <c r="C109" s="8">
        <v>0.003</v>
      </c>
      <c r="D109" s="8">
        <f t="shared" si="3"/>
        <v>0.9530000000000004</v>
      </c>
    </row>
    <row r="110" spans="2:4" ht="12.75">
      <c r="B110" s="6">
        <v>19.8</v>
      </c>
      <c r="C110" s="8">
        <v>0.003</v>
      </c>
      <c r="D110" s="8">
        <f t="shared" si="3"/>
        <v>0.9560000000000004</v>
      </c>
    </row>
    <row r="111" spans="2:4" ht="12.75">
      <c r="B111" s="6">
        <v>20</v>
      </c>
      <c r="C111" s="8">
        <v>0.003</v>
      </c>
      <c r="D111" s="8">
        <f t="shared" si="3"/>
        <v>0.9590000000000004</v>
      </c>
    </row>
    <row r="112" spans="2:4" ht="12.75">
      <c r="B112" s="6">
        <v>20.2</v>
      </c>
      <c r="C112" s="8">
        <v>0.003</v>
      </c>
      <c r="D112" s="8">
        <f t="shared" si="3"/>
        <v>0.9620000000000004</v>
      </c>
    </row>
    <row r="113" spans="2:4" ht="12.75">
      <c r="B113" s="6">
        <v>20.4</v>
      </c>
      <c r="C113" s="8">
        <v>0.003</v>
      </c>
      <c r="D113" s="8">
        <f t="shared" si="3"/>
        <v>0.9650000000000004</v>
      </c>
    </row>
    <row r="114" spans="2:4" ht="12.75">
      <c r="B114" s="6">
        <v>20.6</v>
      </c>
      <c r="C114" s="8">
        <v>0.003</v>
      </c>
      <c r="D114" s="8">
        <f t="shared" si="3"/>
        <v>0.9680000000000004</v>
      </c>
    </row>
    <row r="115" spans="2:4" ht="12.75">
      <c r="B115" s="6">
        <v>20.8</v>
      </c>
      <c r="C115" s="8">
        <v>0.003</v>
      </c>
      <c r="D115" s="8">
        <f t="shared" si="3"/>
        <v>0.9710000000000004</v>
      </c>
    </row>
    <row r="116" spans="2:4" ht="12.75">
      <c r="B116" s="6">
        <v>21</v>
      </c>
      <c r="C116" s="8">
        <v>0.003</v>
      </c>
      <c r="D116" s="8">
        <f t="shared" si="3"/>
        <v>0.9740000000000004</v>
      </c>
    </row>
    <row r="117" spans="2:4" ht="12.75">
      <c r="B117" s="6">
        <v>21.2</v>
      </c>
      <c r="C117" s="8">
        <v>0.002</v>
      </c>
      <c r="D117" s="8">
        <f t="shared" si="3"/>
        <v>0.9760000000000004</v>
      </c>
    </row>
    <row r="118" spans="2:4" ht="12.75">
      <c r="B118" s="6">
        <v>21.4</v>
      </c>
      <c r="C118" s="8">
        <v>0.002</v>
      </c>
      <c r="D118" s="8">
        <f t="shared" si="3"/>
        <v>0.9780000000000004</v>
      </c>
    </row>
    <row r="119" spans="2:4" ht="12.75">
      <c r="B119" s="6">
        <v>21.6</v>
      </c>
      <c r="C119" s="8">
        <v>0.002</v>
      </c>
      <c r="D119" s="8">
        <f t="shared" si="3"/>
        <v>0.9800000000000004</v>
      </c>
    </row>
    <row r="120" spans="2:4" ht="12.75">
      <c r="B120" s="6">
        <v>21.8</v>
      </c>
      <c r="C120" s="8">
        <v>0.002</v>
      </c>
      <c r="D120" s="8">
        <f t="shared" si="3"/>
        <v>0.9820000000000004</v>
      </c>
    </row>
    <row r="121" spans="2:4" ht="12.75">
      <c r="B121" s="6">
        <v>22</v>
      </c>
      <c r="C121" s="8">
        <v>0.002</v>
      </c>
      <c r="D121" s="8">
        <f t="shared" si="3"/>
        <v>0.9840000000000004</v>
      </c>
    </row>
    <row r="122" spans="2:4" ht="12.75">
      <c r="B122" s="6">
        <v>22.2</v>
      </c>
      <c r="C122" s="8">
        <v>0.002</v>
      </c>
      <c r="D122" s="8">
        <f t="shared" si="3"/>
        <v>0.9860000000000004</v>
      </c>
    </row>
    <row r="123" spans="2:4" ht="12.75">
      <c r="B123" s="6">
        <v>22.4</v>
      </c>
      <c r="C123" s="8">
        <v>0.002</v>
      </c>
      <c r="D123" s="8">
        <f t="shared" si="3"/>
        <v>0.9880000000000004</v>
      </c>
    </row>
    <row r="124" spans="2:4" ht="12.75">
      <c r="B124" s="6">
        <v>22.6</v>
      </c>
      <c r="C124" s="8">
        <v>0.002</v>
      </c>
      <c r="D124" s="8">
        <f t="shared" si="3"/>
        <v>0.9900000000000004</v>
      </c>
    </row>
    <row r="125" spans="2:4" ht="12.75">
      <c r="B125" s="6">
        <v>22.8</v>
      </c>
      <c r="C125" s="8">
        <v>0.002</v>
      </c>
      <c r="D125" s="8">
        <f t="shared" si="3"/>
        <v>0.9920000000000004</v>
      </c>
    </row>
    <row r="126" spans="2:4" ht="12.75">
      <c r="B126" s="6">
        <v>23</v>
      </c>
      <c r="C126" s="8">
        <v>0.002</v>
      </c>
      <c r="D126" s="8">
        <f t="shared" si="3"/>
        <v>0.9940000000000004</v>
      </c>
    </row>
    <row r="127" spans="2:4" ht="12.75">
      <c r="B127" s="6">
        <v>23.2</v>
      </c>
      <c r="C127" s="8">
        <v>0.002</v>
      </c>
      <c r="D127" s="8">
        <f t="shared" si="3"/>
        <v>0.9960000000000004</v>
      </c>
    </row>
    <row r="128" spans="2:4" ht="12.75">
      <c r="B128" s="6">
        <v>23.4</v>
      </c>
      <c r="C128" s="8">
        <v>0.002</v>
      </c>
      <c r="D128" s="8">
        <f t="shared" si="3"/>
        <v>0.9980000000000004</v>
      </c>
    </row>
    <row r="129" spans="2:4" ht="12.75">
      <c r="B129" s="6">
        <v>23.6</v>
      </c>
      <c r="C129" s="8">
        <v>0.002</v>
      </c>
      <c r="D129" s="8">
        <f t="shared" si="3"/>
        <v>1.0000000000000004</v>
      </c>
    </row>
    <row r="130" spans="2:4" ht="12.75">
      <c r="B130" s="6">
        <v>23.8</v>
      </c>
      <c r="C130" s="8">
        <v>0.002</v>
      </c>
      <c r="D130" s="8">
        <f t="shared" si="3"/>
        <v>1.0020000000000004</v>
      </c>
    </row>
    <row r="131" spans="2:4" ht="12.75">
      <c r="B131" s="6">
        <v>24</v>
      </c>
      <c r="C131" s="8">
        <v>0.002</v>
      </c>
      <c r="D131" s="8">
        <f t="shared" si="3"/>
        <v>1.0040000000000004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21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4" max="4" width="10.28125" style="0" customWidth="1"/>
  </cols>
  <sheetData>
    <row r="3" ht="20.25">
      <c r="B3" s="9" t="s">
        <v>6</v>
      </c>
    </row>
    <row r="5" spans="3:4" s="3" customFormat="1" ht="12.75">
      <c r="C5" s="6"/>
      <c r="D5" s="6"/>
    </row>
    <row r="6" spans="3:8" ht="12.75">
      <c r="C6" s="1"/>
      <c r="D6" s="1"/>
      <c r="E6" s="1"/>
      <c r="F6" s="1"/>
      <c r="G6" s="1"/>
      <c r="H6" s="1"/>
    </row>
    <row r="7" spans="3:8" ht="12.75">
      <c r="C7" s="1"/>
      <c r="D7" s="1"/>
      <c r="E7" s="1"/>
      <c r="F7" s="1"/>
      <c r="G7" s="1"/>
      <c r="H7" s="1"/>
    </row>
    <row r="8" spans="3:8" ht="12.75">
      <c r="C8" s="1"/>
      <c r="D8" s="1"/>
      <c r="E8" s="1"/>
      <c r="F8" s="1"/>
      <c r="G8" s="1"/>
      <c r="H8" s="1"/>
    </row>
    <row r="9" spans="3:8" ht="12.75">
      <c r="C9" s="1"/>
      <c r="D9" s="10" t="s">
        <v>7</v>
      </c>
      <c r="G9" s="11"/>
      <c r="H9" s="1"/>
    </row>
    <row r="10" spans="3:8" ht="12.75">
      <c r="C10" s="1"/>
      <c r="G10" s="11"/>
      <c r="H10" s="1"/>
    </row>
    <row r="11" spans="3:8" ht="12.75">
      <c r="C11" s="1"/>
      <c r="E11" s="12" t="s">
        <v>8</v>
      </c>
      <c r="F11" s="13">
        <v>5400</v>
      </c>
      <c r="G11" s="14"/>
      <c r="H11" s="1"/>
    </row>
    <row r="12" spans="3:8" ht="12.75">
      <c r="C12" s="1"/>
      <c r="E12" s="12" t="s">
        <v>9</v>
      </c>
      <c r="F12" s="13">
        <v>12</v>
      </c>
      <c r="G12" s="17" t="s">
        <v>10</v>
      </c>
      <c r="H12" s="1"/>
    </row>
    <row r="13" spans="5:7" ht="12.75">
      <c r="E13" s="12"/>
      <c r="F13" s="11"/>
      <c r="G13" s="17"/>
    </row>
    <row r="14" spans="5:7" ht="12.75">
      <c r="E14" s="12" t="s">
        <v>11</v>
      </c>
      <c r="F14" s="13">
        <v>0.36</v>
      </c>
      <c r="G14" s="17"/>
    </row>
    <row r="15" ht="12.75">
      <c r="G15" s="17"/>
    </row>
    <row r="16" spans="5:7" ht="12.75">
      <c r="E16" s="12" t="s">
        <v>16</v>
      </c>
      <c r="F16" s="13">
        <v>6</v>
      </c>
      <c r="G16" s="17" t="s">
        <v>1</v>
      </c>
    </row>
    <row r="17" spans="5:7" ht="12.75">
      <c r="E17" s="12" t="s">
        <v>16</v>
      </c>
      <c r="F17" s="13">
        <f>F16*60</f>
        <v>360</v>
      </c>
      <c r="G17" s="17" t="s">
        <v>10</v>
      </c>
    </row>
    <row r="18" ht="12.75">
      <c r="G18" s="17"/>
    </row>
    <row r="19" spans="5:7" ht="12.75">
      <c r="E19" s="12" t="s">
        <v>15</v>
      </c>
      <c r="F19" s="21">
        <f>F14*F11/(F12+F17)</f>
        <v>5.225806451612903</v>
      </c>
      <c r="G19" s="17" t="s">
        <v>14</v>
      </c>
    </row>
    <row r="20" ht="12.75">
      <c r="G20" s="17"/>
    </row>
    <row r="21" spans="3:7" ht="12.75">
      <c r="C21" s="15"/>
      <c r="D21" s="11"/>
      <c r="E21" s="12" t="s">
        <v>12</v>
      </c>
      <c r="F21" s="16">
        <f>F19*F16</f>
        <v>31.354838709677416</v>
      </c>
      <c r="G21" s="17" t="s">
        <v>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34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16.8515625" style="3" customWidth="1"/>
    <col min="2" max="3" width="12.28125" style="6" customWidth="1"/>
    <col min="4" max="4" width="14.140625" style="6" customWidth="1"/>
    <col min="5" max="6" width="9.140625" style="3" customWidth="1"/>
    <col min="7" max="7" width="13.7109375" style="3" customWidth="1"/>
    <col min="8" max="8" width="9.57421875" style="3" customWidth="1"/>
    <col min="9" max="10" width="9.140625" style="3" customWidth="1"/>
    <col min="11" max="11" width="11.421875" style="3" customWidth="1"/>
    <col min="12" max="16384" width="9.140625" style="3" customWidth="1"/>
  </cols>
  <sheetData>
    <row r="1" ht="12.75"/>
    <row r="2" ht="12.75"/>
    <row r="3" ht="20.25">
      <c r="B3" s="9" t="s">
        <v>4</v>
      </c>
    </row>
    <row r="4" spans="10:13" ht="12.75">
      <c r="J4" s="1"/>
      <c r="K4" s="12" t="s">
        <v>16</v>
      </c>
      <c r="L4" s="13">
        <v>6</v>
      </c>
      <c r="M4" s="17" t="s">
        <v>1</v>
      </c>
    </row>
    <row r="5" spans="10:13" ht="12.75">
      <c r="J5" s="23"/>
      <c r="K5" s="12" t="s">
        <v>12</v>
      </c>
      <c r="L5" s="16">
        <f>'Pluie-IDF'!F21</f>
        <v>31.354838709677416</v>
      </c>
      <c r="M5" s="17" t="s">
        <v>13</v>
      </c>
    </row>
    <row r="6" ht="14.25" customHeight="1">
      <c r="B6" s="7"/>
    </row>
    <row r="7" spans="2:9" ht="14.25" customHeight="1">
      <c r="B7" s="7"/>
      <c r="D7" s="15"/>
      <c r="I7"/>
    </row>
    <row r="8" spans="2:11" ht="12.75">
      <c r="B8" s="38" t="s">
        <v>18</v>
      </c>
      <c r="C8" s="39"/>
      <c r="D8" s="40"/>
      <c r="F8" s="38" t="s">
        <v>19</v>
      </c>
      <c r="G8" s="39"/>
      <c r="H8" s="39"/>
      <c r="I8" s="39"/>
      <c r="J8" s="39"/>
      <c r="K8" s="40"/>
    </row>
    <row r="9" spans="2:11" ht="27.75" customHeight="1">
      <c r="B9" s="22" t="s">
        <v>0</v>
      </c>
      <c r="C9" s="22" t="s">
        <v>2</v>
      </c>
      <c r="D9" s="22" t="s">
        <v>3</v>
      </c>
      <c r="E9" s="1"/>
      <c r="F9" s="22" t="s">
        <v>0</v>
      </c>
      <c r="G9" s="22" t="s">
        <v>2</v>
      </c>
      <c r="H9" s="22" t="s">
        <v>20</v>
      </c>
      <c r="I9" s="22" t="s">
        <v>17</v>
      </c>
      <c r="J9" s="22" t="s">
        <v>17</v>
      </c>
      <c r="K9" s="22" t="s">
        <v>23</v>
      </c>
    </row>
    <row r="10" spans="2:11" ht="12.75">
      <c r="B10" s="4" t="s">
        <v>1</v>
      </c>
      <c r="C10" s="4" t="s">
        <v>5</v>
      </c>
      <c r="D10" s="4" t="s">
        <v>5</v>
      </c>
      <c r="E10" s="1"/>
      <c r="F10" s="4" t="s">
        <v>1</v>
      </c>
      <c r="G10" s="4" t="s">
        <v>5</v>
      </c>
      <c r="H10" s="4" t="s">
        <v>21</v>
      </c>
      <c r="I10" s="4" t="s">
        <v>5</v>
      </c>
      <c r="J10" s="4" t="s">
        <v>13</v>
      </c>
      <c r="K10" s="4" t="s">
        <v>14</v>
      </c>
    </row>
    <row r="11" spans="1:11" ht="12.75">
      <c r="A11" s="5"/>
      <c r="B11" s="6">
        <v>0</v>
      </c>
      <c r="C11" s="8">
        <v>0</v>
      </c>
      <c r="D11" s="8">
        <f>C11</f>
        <v>0</v>
      </c>
      <c r="E11" s="2"/>
      <c r="F11" s="24">
        <f>B11/4</f>
        <v>0</v>
      </c>
      <c r="G11" s="8">
        <f>C11</f>
        <v>0</v>
      </c>
      <c r="H11" s="6">
        <v>0.3</v>
      </c>
      <c r="I11" s="25">
        <f>SUM(G12:G17)</f>
        <v>0.012</v>
      </c>
      <c r="J11" s="25">
        <f>I11*L$5</f>
        <v>0.37625806451612903</v>
      </c>
      <c r="K11" s="26">
        <f>J11/0.3</f>
        <v>1.2541935483870967</v>
      </c>
    </row>
    <row r="12" spans="1:11" ht="12.75">
      <c r="A12" s="5"/>
      <c r="B12" s="6">
        <v>0.2</v>
      </c>
      <c r="C12" s="8">
        <v>0.002</v>
      </c>
      <c r="D12" s="8">
        <f>D11+C12</f>
        <v>0.002</v>
      </c>
      <c r="E12" s="2"/>
      <c r="F12" s="24">
        <f aca="true" t="shared" si="0" ref="F12:F75">B12/4</f>
        <v>0.05</v>
      </c>
      <c r="G12" s="8">
        <f aca="true" t="shared" si="1" ref="G12:G75">C12</f>
        <v>0.002</v>
      </c>
      <c r="H12" s="6">
        <v>0.6</v>
      </c>
      <c r="I12" s="25">
        <f>SUM(G18:G23)</f>
        <v>0.012</v>
      </c>
      <c r="J12" s="25">
        <f aca="true" t="shared" si="2" ref="J12:J30">I12*L$5</f>
        <v>0.37625806451612903</v>
      </c>
      <c r="K12" s="26">
        <f aca="true" t="shared" si="3" ref="K12:K30">J12/0.3</f>
        <v>1.2541935483870967</v>
      </c>
    </row>
    <row r="13" spans="1:11" ht="12.75">
      <c r="A13" s="5"/>
      <c r="B13" s="6">
        <v>0.4</v>
      </c>
      <c r="C13" s="8">
        <v>0.002</v>
      </c>
      <c r="D13" s="8">
        <f aca="true" t="shared" si="4" ref="D13:D76">D12+C13</f>
        <v>0.004</v>
      </c>
      <c r="E13" s="2"/>
      <c r="F13" s="24">
        <f t="shared" si="0"/>
        <v>0.1</v>
      </c>
      <c r="G13" s="8">
        <f t="shared" si="1"/>
        <v>0.002</v>
      </c>
      <c r="H13" s="6">
        <v>0.9</v>
      </c>
      <c r="I13" s="25">
        <f>SUM(G24:G29)</f>
        <v>0.012</v>
      </c>
      <c r="J13" s="25">
        <f t="shared" si="2"/>
        <v>0.37625806451612903</v>
      </c>
      <c r="K13" s="26">
        <f t="shared" si="3"/>
        <v>1.2541935483870967</v>
      </c>
    </row>
    <row r="14" spans="1:11" ht="12.75">
      <c r="A14" s="5"/>
      <c r="B14" s="6">
        <v>0.6</v>
      </c>
      <c r="C14" s="8">
        <v>0.002</v>
      </c>
      <c r="D14" s="8">
        <f t="shared" si="4"/>
        <v>0.006</v>
      </c>
      <c r="E14" s="2"/>
      <c r="F14" s="24">
        <f t="shared" si="0"/>
        <v>0.15</v>
      </c>
      <c r="G14" s="8">
        <f t="shared" si="1"/>
        <v>0.002</v>
      </c>
      <c r="H14" s="6">
        <v>1.2</v>
      </c>
      <c r="I14" s="25">
        <f>SUM(G30:G35)</f>
        <v>0.02</v>
      </c>
      <c r="J14" s="25">
        <f t="shared" si="2"/>
        <v>0.6270967741935484</v>
      </c>
      <c r="K14" s="26">
        <f t="shared" si="3"/>
        <v>2.0903225806451613</v>
      </c>
    </row>
    <row r="15" spans="1:11" ht="12.75">
      <c r="A15" s="5"/>
      <c r="B15" s="6">
        <v>0.8</v>
      </c>
      <c r="C15" s="8">
        <v>0.002</v>
      </c>
      <c r="D15" s="8">
        <f t="shared" si="4"/>
        <v>0.008</v>
      </c>
      <c r="E15" s="2"/>
      <c r="F15" s="24">
        <f t="shared" si="0"/>
        <v>0.2</v>
      </c>
      <c r="G15" s="8">
        <f t="shared" si="1"/>
        <v>0.002</v>
      </c>
      <c r="H15" s="6">
        <v>1.5</v>
      </c>
      <c r="I15" s="25">
        <f>SUM(G36:G41)</f>
        <v>0.024</v>
      </c>
      <c r="J15" s="25">
        <f t="shared" si="2"/>
        <v>0.7525161290322581</v>
      </c>
      <c r="K15" s="26">
        <f t="shared" si="3"/>
        <v>2.5083870967741935</v>
      </c>
    </row>
    <row r="16" spans="1:11" ht="12.75">
      <c r="A16" s="5"/>
      <c r="B16" s="6">
        <v>1</v>
      </c>
      <c r="C16" s="8">
        <v>0.002</v>
      </c>
      <c r="D16" s="8">
        <f t="shared" si="4"/>
        <v>0.01</v>
      </c>
      <c r="E16" s="2"/>
      <c r="F16" s="24">
        <f t="shared" si="0"/>
        <v>0.25</v>
      </c>
      <c r="G16" s="8">
        <f t="shared" si="1"/>
        <v>0.002</v>
      </c>
      <c r="H16" s="6">
        <v>1.8</v>
      </c>
      <c r="I16" s="25">
        <f>SUM(G42:G47)</f>
        <v>0.024</v>
      </c>
      <c r="J16" s="25">
        <f t="shared" si="2"/>
        <v>0.7525161290322581</v>
      </c>
      <c r="K16" s="26">
        <f t="shared" si="3"/>
        <v>2.5083870967741935</v>
      </c>
    </row>
    <row r="17" spans="1:11" ht="12.75">
      <c r="A17" s="5"/>
      <c r="B17" s="6">
        <v>1.2</v>
      </c>
      <c r="C17" s="8">
        <v>0.002</v>
      </c>
      <c r="D17" s="8">
        <f t="shared" si="4"/>
        <v>0.012</v>
      </c>
      <c r="E17" s="2"/>
      <c r="F17" s="24">
        <f t="shared" si="0"/>
        <v>0.3</v>
      </c>
      <c r="G17" s="8">
        <f t="shared" si="1"/>
        <v>0.002</v>
      </c>
      <c r="H17" s="6">
        <v>2.1</v>
      </c>
      <c r="I17" s="25">
        <f>SUM(G48:G53)</f>
        <v>0.027999999999999997</v>
      </c>
      <c r="J17" s="25">
        <f t="shared" si="2"/>
        <v>0.8779354838709675</v>
      </c>
      <c r="K17" s="26">
        <f t="shared" si="3"/>
        <v>2.926451612903225</v>
      </c>
    </row>
    <row r="18" spans="1:11" ht="12.75">
      <c r="A18" s="5"/>
      <c r="B18" s="6">
        <v>1.4</v>
      </c>
      <c r="C18" s="8">
        <v>0.002</v>
      </c>
      <c r="D18" s="8">
        <f t="shared" si="4"/>
        <v>0.014</v>
      </c>
      <c r="E18" s="2"/>
      <c r="F18" s="24">
        <f t="shared" si="0"/>
        <v>0.35</v>
      </c>
      <c r="G18" s="8">
        <f t="shared" si="1"/>
        <v>0.002</v>
      </c>
      <c r="H18" s="6">
        <v>2.4</v>
      </c>
      <c r="I18" s="25">
        <f>SUM(G54:G59)</f>
        <v>0.036</v>
      </c>
      <c r="J18" s="25">
        <f t="shared" si="2"/>
        <v>1.1287741935483868</v>
      </c>
      <c r="K18" s="26">
        <f t="shared" si="3"/>
        <v>3.7625806451612895</v>
      </c>
    </row>
    <row r="19" spans="1:11" ht="12.75">
      <c r="A19" s="5"/>
      <c r="B19" s="6">
        <v>1.6</v>
      </c>
      <c r="C19" s="8">
        <v>0.002</v>
      </c>
      <c r="D19" s="8">
        <f t="shared" si="4"/>
        <v>0.016</v>
      </c>
      <c r="E19" s="2"/>
      <c r="F19" s="24">
        <f t="shared" si="0"/>
        <v>0.4</v>
      </c>
      <c r="G19" s="8">
        <f t="shared" si="1"/>
        <v>0.002</v>
      </c>
      <c r="H19" s="6">
        <v>2.7</v>
      </c>
      <c r="I19" s="25">
        <f>SUM(G60:G65)</f>
        <v>0.055999999999999994</v>
      </c>
      <c r="J19" s="25">
        <f t="shared" si="2"/>
        <v>1.755870967741935</v>
      </c>
      <c r="K19" s="26">
        <f t="shared" si="3"/>
        <v>5.85290322580645</v>
      </c>
    </row>
    <row r="20" spans="1:11" ht="12.75">
      <c r="A20" s="5"/>
      <c r="B20" s="6">
        <v>1.8</v>
      </c>
      <c r="C20" s="8">
        <v>0.002</v>
      </c>
      <c r="D20" s="8">
        <f t="shared" si="4"/>
        <v>0.018000000000000002</v>
      </c>
      <c r="E20" s="2"/>
      <c r="F20" s="24">
        <f t="shared" si="0"/>
        <v>0.45</v>
      </c>
      <c r="G20" s="8">
        <f t="shared" si="1"/>
        <v>0.002</v>
      </c>
      <c r="H20" s="6">
        <v>3</v>
      </c>
      <c r="I20" s="25">
        <f>SUM(G66:G71)</f>
        <v>0.43800000000000006</v>
      </c>
      <c r="J20" s="25">
        <f t="shared" si="2"/>
        <v>13.733419354838711</v>
      </c>
      <c r="K20" s="26">
        <f t="shared" si="3"/>
        <v>45.778064516129035</v>
      </c>
    </row>
    <row r="21" spans="1:11" ht="12.75">
      <c r="A21" s="5"/>
      <c r="B21" s="6">
        <v>2</v>
      </c>
      <c r="C21" s="8">
        <v>0.002</v>
      </c>
      <c r="D21" s="8">
        <f t="shared" si="4"/>
        <v>0.020000000000000004</v>
      </c>
      <c r="E21" s="2"/>
      <c r="F21" s="24">
        <f t="shared" si="0"/>
        <v>0.5</v>
      </c>
      <c r="G21" s="8">
        <f t="shared" si="1"/>
        <v>0.002</v>
      </c>
      <c r="H21" s="6">
        <v>3.3</v>
      </c>
      <c r="I21" s="25">
        <f>SUM(G72:G77)</f>
        <v>0.122</v>
      </c>
      <c r="J21" s="25">
        <f t="shared" si="2"/>
        <v>3.8252903225806447</v>
      </c>
      <c r="K21" s="26">
        <f t="shared" si="3"/>
        <v>12.750967741935483</v>
      </c>
    </row>
    <row r="22" spans="1:11" ht="12.75">
      <c r="A22" s="5"/>
      <c r="B22" s="6">
        <v>2.2</v>
      </c>
      <c r="C22" s="8">
        <v>0.002</v>
      </c>
      <c r="D22" s="8">
        <f t="shared" si="4"/>
        <v>0.022000000000000006</v>
      </c>
      <c r="E22" s="2"/>
      <c r="F22" s="24">
        <f t="shared" si="0"/>
        <v>0.55</v>
      </c>
      <c r="G22" s="8">
        <f t="shared" si="1"/>
        <v>0.002</v>
      </c>
      <c r="H22" s="6">
        <v>3.6</v>
      </c>
      <c r="I22" s="25">
        <f>SUM(G78:G83)</f>
        <v>0.052</v>
      </c>
      <c r="J22" s="25">
        <f t="shared" si="2"/>
        <v>1.6304516129032256</v>
      </c>
      <c r="K22" s="26">
        <f t="shared" si="3"/>
        <v>5.434838709677419</v>
      </c>
    </row>
    <row r="23" spans="1:11" ht="12.75">
      <c r="A23" s="5"/>
      <c r="B23" s="6">
        <v>2.4</v>
      </c>
      <c r="C23" s="8">
        <v>0.002</v>
      </c>
      <c r="D23" s="8">
        <f t="shared" si="4"/>
        <v>0.024000000000000007</v>
      </c>
      <c r="E23" s="2"/>
      <c r="F23" s="24">
        <f t="shared" si="0"/>
        <v>0.6</v>
      </c>
      <c r="G23" s="8">
        <f t="shared" si="1"/>
        <v>0.002</v>
      </c>
      <c r="H23" s="6">
        <v>3.9</v>
      </c>
      <c r="I23" s="25">
        <f>SUM(G84:G89)</f>
        <v>0.036</v>
      </c>
      <c r="J23" s="25">
        <f t="shared" si="2"/>
        <v>1.1287741935483868</v>
      </c>
      <c r="K23" s="26">
        <f t="shared" si="3"/>
        <v>3.7625806451612895</v>
      </c>
    </row>
    <row r="24" spans="1:11" ht="12.75">
      <c r="A24" s="5"/>
      <c r="B24" s="6">
        <v>2.6</v>
      </c>
      <c r="C24" s="8">
        <v>0.002</v>
      </c>
      <c r="D24" s="8">
        <f t="shared" si="4"/>
        <v>0.02600000000000001</v>
      </c>
      <c r="E24" s="2"/>
      <c r="F24" s="24">
        <f t="shared" si="0"/>
        <v>0.65</v>
      </c>
      <c r="G24" s="8">
        <f t="shared" si="1"/>
        <v>0.002</v>
      </c>
      <c r="H24" s="6">
        <v>4.2</v>
      </c>
      <c r="I24" s="25">
        <f>SUM(G90:G95)</f>
        <v>0.028</v>
      </c>
      <c r="J24" s="25">
        <f t="shared" si="2"/>
        <v>0.8779354838709676</v>
      </c>
      <c r="K24" s="26">
        <f t="shared" si="3"/>
        <v>2.9264516129032256</v>
      </c>
    </row>
    <row r="25" spans="1:11" ht="12.75">
      <c r="A25" s="5"/>
      <c r="B25" s="6">
        <v>2.8</v>
      </c>
      <c r="C25" s="8">
        <v>0.002</v>
      </c>
      <c r="D25" s="8">
        <f t="shared" si="4"/>
        <v>0.02800000000000001</v>
      </c>
      <c r="E25" s="2"/>
      <c r="F25" s="24">
        <f t="shared" si="0"/>
        <v>0.7</v>
      </c>
      <c r="G25" s="8">
        <f t="shared" si="1"/>
        <v>0.002</v>
      </c>
      <c r="H25" s="6">
        <v>4.5</v>
      </c>
      <c r="I25" s="25">
        <f>SUM(G96:G101)</f>
        <v>0.024</v>
      </c>
      <c r="J25" s="25">
        <f t="shared" si="2"/>
        <v>0.7525161290322581</v>
      </c>
      <c r="K25" s="26">
        <f t="shared" si="3"/>
        <v>2.5083870967741935</v>
      </c>
    </row>
    <row r="26" spans="1:11" ht="12.75">
      <c r="A26" s="5"/>
      <c r="B26" s="6">
        <v>3</v>
      </c>
      <c r="C26" s="8">
        <v>0.002</v>
      </c>
      <c r="D26" s="8">
        <f t="shared" si="4"/>
        <v>0.030000000000000013</v>
      </c>
      <c r="E26" s="2"/>
      <c r="F26" s="24">
        <f t="shared" si="0"/>
        <v>0.75</v>
      </c>
      <c r="G26" s="8">
        <f t="shared" si="1"/>
        <v>0.002</v>
      </c>
      <c r="H26" s="6">
        <v>4.8</v>
      </c>
      <c r="I26" s="25">
        <f>SUM(G102:G107)</f>
        <v>0.023</v>
      </c>
      <c r="J26" s="25">
        <f t="shared" si="2"/>
        <v>0.7211612903225806</v>
      </c>
      <c r="K26" s="26">
        <f t="shared" si="3"/>
        <v>2.4038709677419354</v>
      </c>
    </row>
    <row r="27" spans="1:11" ht="12.75">
      <c r="A27" s="5"/>
      <c r="B27" s="6">
        <v>3.2</v>
      </c>
      <c r="C27" s="8">
        <v>0.002</v>
      </c>
      <c r="D27" s="8">
        <f t="shared" si="4"/>
        <v>0.032000000000000015</v>
      </c>
      <c r="E27" s="2"/>
      <c r="F27" s="24">
        <f t="shared" si="0"/>
        <v>0.8</v>
      </c>
      <c r="G27" s="8">
        <f t="shared" si="1"/>
        <v>0.002</v>
      </c>
      <c r="H27" s="6">
        <v>5.1</v>
      </c>
      <c r="I27" s="25">
        <f>SUM(G108:G113)</f>
        <v>0.018</v>
      </c>
      <c r="J27" s="25">
        <f t="shared" si="2"/>
        <v>0.5643870967741934</v>
      </c>
      <c r="K27" s="26">
        <f t="shared" si="3"/>
        <v>1.8812903225806448</v>
      </c>
    </row>
    <row r="28" spans="1:11" ht="12.75">
      <c r="A28" s="5"/>
      <c r="B28" s="6">
        <v>3.4</v>
      </c>
      <c r="C28" s="8">
        <v>0.002</v>
      </c>
      <c r="D28" s="8">
        <f t="shared" si="4"/>
        <v>0.034000000000000016</v>
      </c>
      <c r="E28" s="2"/>
      <c r="F28" s="24">
        <f t="shared" si="0"/>
        <v>0.85</v>
      </c>
      <c r="G28" s="8">
        <f t="shared" si="1"/>
        <v>0.002</v>
      </c>
      <c r="H28" s="6">
        <v>5.4</v>
      </c>
      <c r="I28" s="25">
        <f>SUM(G114:G119)</f>
        <v>0.015000000000000001</v>
      </c>
      <c r="J28" s="25">
        <f t="shared" si="2"/>
        <v>0.4703225806451613</v>
      </c>
      <c r="K28" s="26">
        <f t="shared" si="3"/>
        <v>1.567741935483871</v>
      </c>
    </row>
    <row r="29" spans="1:11" ht="12.75">
      <c r="A29" s="5"/>
      <c r="B29" s="6">
        <v>3.6</v>
      </c>
      <c r="C29" s="8">
        <v>0.002</v>
      </c>
      <c r="D29" s="8">
        <f t="shared" si="4"/>
        <v>0.03600000000000002</v>
      </c>
      <c r="E29" s="2"/>
      <c r="F29" s="24">
        <f t="shared" si="0"/>
        <v>0.9</v>
      </c>
      <c r="G29" s="8">
        <f t="shared" si="1"/>
        <v>0.002</v>
      </c>
      <c r="H29" s="6">
        <v>5.7</v>
      </c>
      <c r="I29" s="25">
        <f>SUM(G120:G125)</f>
        <v>0.012</v>
      </c>
      <c r="J29" s="25">
        <f t="shared" si="2"/>
        <v>0.37625806451612903</v>
      </c>
      <c r="K29" s="26">
        <f t="shared" si="3"/>
        <v>1.2541935483870967</v>
      </c>
    </row>
    <row r="30" spans="1:11" ht="12.75">
      <c r="A30" s="5"/>
      <c r="B30" s="6">
        <v>3.8</v>
      </c>
      <c r="C30" s="8">
        <v>0.002</v>
      </c>
      <c r="D30" s="8">
        <f t="shared" si="4"/>
        <v>0.03800000000000002</v>
      </c>
      <c r="E30" s="2"/>
      <c r="F30" s="24">
        <f t="shared" si="0"/>
        <v>0.95</v>
      </c>
      <c r="G30" s="8">
        <f t="shared" si="1"/>
        <v>0.002</v>
      </c>
      <c r="H30" s="6">
        <v>6</v>
      </c>
      <c r="I30" s="25">
        <f>SUM(G126:G131)</f>
        <v>0.012</v>
      </c>
      <c r="J30" s="25">
        <f t="shared" si="2"/>
        <v>0.37625806451612903</v>
      </c>
      <c r="K30" s="26">
        <f t="shared" si="3"/>
        <v>1.2541935483870967</v>
      </c>
    </row>
    <row r="31" spans="1:7" ht="12.75">
      <c r="A31" s="5"/>
      <c r="B31" s="6">
        <v>4</v>
      </c>
      <c r="C31" s="8">
        <v>0.002</v>
      </c>
      <c r="D31" s="8">
        <f t="shared" si="4"/>
        <v>0.04000000000000002</v>
      </c>
      <c r="E31" s="2"/>
      <c r="F31" s="24">
        <f t="shared" si="0"/>
        <v>1</v>
      </c>
      <c r="G31" s="8">
        <f t="shared" si="1"/>
        <v>0.002</v>
      </c>
    </row>
    <row r="32" spans="1:11" ht="12.75">
      <c r="A32" s="5"/>
      <c r="B32" s="6">
        <v>4.2</v>
      </c>
      <c r="C32" s="8">
        <v>0.004</v>
      </c>
      <c r="D32" s="8">
        <f t="shared" si="4"/>
        <v>0.044000000000000025</v>
      </c>
      <c r="E32" s="2"/>
      <c r="F32" s="24">
        <f t="shared" si="0"/>
        <v>1.05</v>
      </c>
      <c r="G32" s="8">
        <f t="shared" si="1"/>
        <v>0.004</v>
      </c>
      <c r="I32" s="12" t="s">
        <v>22</v>
      </c>
      <c r="J32" s="25">
        <f>SUM(J11:J30)</f>
        <v>31.480258064516132</v>
      </c>
      <c r="K32" s="17" t="s">
        <v>13</v>
      </c>
    </row>
    <row r="33" spans="1:7" ht="12.75">
      <c r="A33" s="5"/>
      <c r="B33" s="6">
        <v>4.4</v>
      </c>
      <c r="C33" s="8">
        <v>0.004</v>
      </c>
      <c r="D33" s="8">
        <f t="shared" si="4"/>
        <v>0.04800000000000003</v>
      </c>
      <c r="E33" s="2"/>
      <c r="F33" s="24">
        <f t="shared" si="0"/>
        <v>1.1</v>
      </c>
      <c r="G33" s="8">
        <f t="shared" si="1"/>
        <v>0.004</v>
      </c>
    </row>
    <row r="34" spans="1:7" ht="12.75">
      <c r="A34" s="5"/>
      <c r="B34" s="6">
        <v>4.6</v>
      </c>
      <c r="C34" s="8">
        <v>0.004</v>
      </c>
      <c r="D34" s="8">
        <f t="shared" si="4"/>
        <v>0.05200000000000003</v>
      </c>
      <c r="E34" s="2"/>
      <c r="F34" s="24">
        <f t="shared" si="0"/>
        <v>1.15</v>
      </c>
      <c r="G34" s="8">
        <f t="shared" si="1"/>
        <v>0.004</v>
      </c>
    </row>
    <row r="35" spans="1:7" ht="12.75">
      <c r="A35" s="5"/>
      <c r="B35" s="6">
        <v>4.8</v>
      </c>
      <c r="C35" s="8">
        <v>0.004</v>
      </c>
      <c r="D35" s="8">
        <f t="shared" si="4"/>
        <v>0.056000000000000036</v>
      </c>
      <c r="E35" s="2"/>
      <c r="F35" s="24">
        <f t="shared" si="0"/>
        <v>1.2</v>
      </c>
      <c r="G35" s="8">
        <f t="shared" si="1"/>
        <v>0.004</v>
      </c>
    </row>
    <row r="36" spans="1:7" ht="12.75">
      <c r="A36" s="5"/>
      <c r="B36" s="6">
        <v>5</v>
      </c>
      <c r="C36" s="8">
        <v>0.004</v>
      </c>
      <c r="D36" s="8">
        <f t="shared" si="4"/>
        <v>0.06000000000000004</v>
      </c>
      <c r="E36" s="2"/>
      <c r="F36" s="24">
        <f t="shared" si="0"/>
        <v>1.25</v>
      </c>
      <c r="G36" s="8">
        <f t="shared" si="1"/>
        <v>0.004</v>
      </c>
    </row>
    <row r="37" spans="1:7" ht="12.75">
      <c r="A37" s="5"/>
      <c r="B37" s="6">
        <v>5.2</v>
      </c>
      <c r="C37" s="8">
        <v>0.004</v>
      </c>
      <c r="D37" s="8">
        <f t="shared" si="4"/>
        <v>0.06400000000000004</v>
      </c>
      <c r="E37" s="2"/>
      <c r="F37" s="24">
        <f t="shared" si="0"/>
        <v>1.3</v>
      </c>
      <c r="G37" s="8">
        <f t="shared" si="1"/>
        <v>0.004</v>
      </c>
    </row>
    <row r="38" spans="1:7" ht="12.75">
      <c r="A38" s="5"/>
      <c r="B38" s="6">
        <v>5.4</v>
      </c>
      <c r="C38" s="8">
        <v>0.004</v>
      </c>
      <c r="D38" s="8">
        <f t="shared" si="4"/>
        <v>0.06800000000000005</v>
      </c>
      <c r="E38" s="2"/>
      <c r="F38" s="24">
        <f t="shared" si="0"/>
        <v>1.35</v>
      </c>
      <c r="G38" s="8">
        <f t="shared" si="1"/>
        <v>0.004</v>
      </c>
    </row>
    <row r="39" spans="1:7" ht="12.75">
      <c r="A39" s="5"/>
      <c r="B39" s="6">
        <v>5.6</v>
      </c>
      <c r="C39" s="8">
        <v>0.004</v>
      </c>
      <c r="D39" s="8">
        <f t="shared" si="4"/>
        <v>0.07200000000000005</v>
      </c>
      <c r="E39" s="2"/>
      <c r="F39" s="24">
        <f t="shared" si="0"/>
        <v>1.4</v>
      </c>
      <c r="G39" s="8">
        <f t="shared" si="1"/>
        <v>0.004</v>
      </c>
    </row>
    <row r="40" spans="1:7" ht="12.75">
      <c r="A40" s="5"/>
      <c r="B40" s="6">
        <v>5.8</v>
      </c>
      <c r="C40" s="8">
        <v>0.004</v>
      </c>
      <c r="D40" s="8">
        <f t="shared" si="4"/>
        <v>0.07600000000000005</v>
      </c>
      <c r="E40" s="2"/>
      <c r="F40" s="24">
        <f t="shared" si="0"/>
        <v>1.45</v>
      </c>
      <c r="G40" s="8">
        <f t="shared" si="1"/>
        <v>0.004</v>
      </c>
    </row>
    <row r="41" spans="1:7" ht="12.75">
      <c r="A41" s="5"/>
      <c r="B41" s="6">
        <v>6</v>
      </c>
      <c r="C41" s="8">
        <v>0.004</v>
      </c>
      <c r="D41" s="8">
        <f t="shared" si="4"/>
        <v>0.08000000000000006</v>
      </c>
      <c r="E41" s="2"/>
      <c r="F41" s="24">
        <f t="shared" si="0"/>
        <v>1.5</v>
      </c>
      <c r="G41" s="8">
        <f t="shared" si="1"/>
        <v>0.004</v>
      </c>
    </row>
    <row r="42" spans="1:7" ht="12.75">
      <c r="A42" s="5"/>
      <c r="B42" s="6">
        <v>6.2</v>
      </c>
      <c r="C42" s="8">
        <v>0.004</v>
      </c>
      <c r="D42" s="8">
        <f t="shared" si="4"/>
        <v>0.08400000000000006</v>
      </c>
      <c r="E42" s="2"/>
      <c r="F42" s="24">
        <f t="shared" si="0"/>
        <v>1.55</v>
      </c>
      <c r="G42" s="8">
        <f t="shared" si="1"/>
        <v>0.004</v>
      </c>
    </row>
    <row r="43" spans="1:7" ht="12.75">
      <c r="A43" s="5"/>
      <c r="B43" s="6">
        <v>6.4</v>
      </c>
      <c r="C43" s="8">
        <v>0.004</v>
      </c>
      <c r="D43" s="8">
        <f t="shared" si="4"/>
        <v>0.08800000000000006</v>
      </c>
      <c r="E43" s="2"/>
      <c r="F43" s="24">
        <f t="shared" si="0"/>
        <v>1.6</v>
      </c>
      <c r="G43" s="8">
        <f t="shared" si="1"/>
        <v>0.004</v>
      </c>
    </row>
    <row r="44" spans="1:7" ht="12.75">
      <c r="A44" s="5"/>
      <c r="B44" s="6">
        <v>6.6</v>
      </c>
      <c r="C44" s="8">
        <v>0.004</v>
      </c>
      <c r="D44" s="8">
        <f t="shared" si="4"/>
        <v>0.09200000000000007</v>
      </c>
      <c r="E44" s="2"/>
      <c r="F44" s="24">
        <f t="shared" si="0"/>
        <v>1.65</v>
      </c>
      <c r="G44" s="8">
        <f t="shared" si="1"/>
        <v>0.004</v>
      </c>
    </row>
    <row r="45" spans="1:7" ht="12.75">
      <c r="A45" s="5"/>
      <c r="B45" s="6">
        <v>6.8</v>
      </c>
      <c r="C45" s="8">
        <v>0.004</v>
      </c>
      <c r="D45" s="8">
        <f t="shared" si="4"/>
        <v>0.09600000000000007</v>
      </c>
      <c r="E45" s="2"/>
      <c r="F45" s="24">
        <f t="shared" si="0"/>
        <v>1.7</v>
      </c>
      <c r="G45" s="8">
        <f t="shared" si="1"/>
        <v>0.004</v>
      </c>
    </row>
    <row r="46" spans="2:7" ht="12.75">
      <c r="B46" s="6">
        <v>7</v>
      </c>
      <c r="C46" s="8">
        <v>0.004</v>
      </c>
      <c r="D46" s="8">
        <f t="shared" si="4"/>
        <v>0.10000000000000007</v>
      </c>
      <c r="E46" s="2"/>
      <c r="F46" s="24">
        <f t="shared" si="0"/>
        <v>1.75</v>
      </c>
      <c r="G46" s="8">
        <f t="shared" si="1"/>
        <v>0.004</v>
      </c>
    </row>
    <row r="47" spans="2:7" ht="12.75">
      <c r="B47" s="6">
        <v>7.2</v>
      </c>
      <c r="C47" s="8">
        <v>0.004</v>
      </c>
      <c r="D47" s="8">
        <f t="shared" si="4"/>
        <v>0.10400000000000008</v>
      </c>
      <c r="E47" s="2"/>
      <c r="F47" s="24">
        <f t="shared" si="0"/>
        <v>1.8</v>
      </c>
      <c r="G47" s="8">
        <f t="shared" si="1"/>
        <v>0.004</v>
      </c>
    </row>
    <row r="48" spans="2:7" ht="12.75">
      <c r="B48" s="6">
        <v>7.4</v>
      </c>
      <c r="C48" s="8">
        <v>0.004</v>
      </c>
      <c r="D48" s="8">
        <f t="shared" si="4"/>
        <v>0.10800000000000008</v>
      </c>
      <c r="E48" s="2"/>
      <c r="F48" s="24">
        <f t="shared" si="0"/>
        <v>1.85</v>
      </c>
      <c r="G48" s="8">
        <f t="shared" si="1"/>
        <v>0.004</v>
      </c>
    </row>
    <row r="49" spans="2:7" ht="12.75">
      <c r="B49" s="6">
        <v>7.6</v>
      </c>
      <c r="C49" s="8">
        <v>0.004</v>
      </c>
      <c r="D49" s="8">
        <f t="shared" si="4"/>
        <v>0.11200000000000009</v>
      </c>
      <c r="E49" s="2"/>
      <c r="F49" s="24">
        <f t="shared" si="0"/>
        <v>1.9</v>
      </c>
      <c r="G49" s="8">
        <f t="shared" si="1"/>
        <v>0.004</v>
      </c>
    </row>
    <row r="50" spans="2:7" ht="12.75">
      <c r="B50" s="6">
        <v>7.8</v>
      </c>
      <c r="C50" s="8">
        <v>0.004</v>
      </c>
      <c r="D50" s="8">
        <f t="shared" si="4"/>
        <v>0.11600000000000009</v>
      </c>
      <c r="E50" s="2"/>
      <c r="F50" s="24">
        <f t="shared" si="0"/>
        <v>1.95</v>
      </c>
      <c r="G50" s="8">
        <f t="shared" si="1"/>
        <v>0.004</v>
      </c>
    </row>
    <row r="51" spans="2:7" ht="12.75">
      <c r="B51" s="6">
        <v>8</v>
      </c>
      <c r="C51" s="8">
        <v>0.004</v>
      </c>
      <c r="D51" s="8">
        <f t="shared" si="4"/>
        <v>0.12000000000000009</v>
      </c>
      <c r="E51" s="2"/>
      <c r="F51" s="24">
        <f t="shared" si="0"/>
        <v>2</v>
      </c>
      <c r="G51" s="8">
        <f t="shared" si="1"/>
        <v>0.004</v>
      </c>
    </row>
    <row r="52" spans="2:7" ht="12.75">
      <c r="B52" s="6">
        <v>8.2</v>
      </c>
      <c r="C52" s="8">
        <v>0.006</v>
      </c>
      <c r="D52" s="8">
        <f t="shared" si="4"/>
        <v>0.12600000000000008</v>
      </c>
      <c r="E52" s="2"/>
      <c r="F52" s="24">
        <f t="shared" si="0"/>
        <v>2.05</v>
      </c>
      <c r="G52" s="8">
        <f t="shared" si="1"/>
        <v>0.006</v>
      </c>
    </row>
    <row r="53" spans="2:7" ht="12.75">
      <c r="B53" s="6">
        <v>8.4</v>
      </c>
      <c r="C53" s="8">
        <v>0.006</v>
      </c>
      <c r="D53" s="8">
        <f t="shared" si="4"/>
        <v>0.1320000000000001</v>
      </c>
      <c r="E53" s="2"/>
      <c r="F53" s="24">
        <f t="shared" si="0"/>
        <v>2.1</v>
      </c>
      <c r="G53" s="8">
        <f t="shared" si="1"/>
        <v>0.006</v>
      </c>
    </row>
    <row r="54" spans="2:7" ht="12.75">
      <c r="B54" s="6">
        <v>8.6</v>
      </c>
      <c r="C54" s="8">
        <v>0.006</v>
      </c>
      <c r="D54" s="8">
        <f t="shared" si="4"/>
        <v>0.1380000000000001</v>
      </c>
      <c r="E54" s="2"/>
      <c r="F54" s="24">
        <f t="shared" si="0"/>
        <v>2.15</v>
      </c>
      <c r="G54" s="8">
        <f t="shared" si="1"/>
        <v>0.006</v>
      </c>
    </row>
    <row r="55" spans="2:7" ht="12.75">
      <c r="B55" s="6">
        <v>8.8</v>
      </c>
      <c r="C55" s="8">
        <v>0.006</v>
      </c>
      <c r="D55" s="8">
        <f t="shared" si="4"/>
        <v>0.1440000000000001</v>
      </c>
      <c r="E55" s="2"/>
      <c r="F55" s="24">
        <f t="shared" si="0"/>
        <v>2.2</v>
      </c>
      <c r="G55" s="8">
        <f t="shared" si="1"/>
        <v>0.006</v>
      </c>
    </row>
    <row r="56" spans="2:7" ht="12.75">
      <c r="B56" s="6">
        <v>9</v>
      </c>
      <c r="C56" s="8">
        <v>0.006</v>
      </c>
      <c r="D56" s="8">
        <f t="shared" si="4"/>
        <v>0.1500000000000001</v>
      </c>
      <c r="E56" s="2"/>
      <c r="F56" s="24">
        <f t="shared" si="0"/>
        <v>2.25</v>
      </c>
      <c r="G56" s="8">
        <f t="shared" si="1"/>
        <v>0.006</v>
      </c>
    </row>
    <row r="57" spans="2:7" ht="12.75">
      <c r="B57" s="6">
        <v>9.2</v>
      </c>
      <c r="C57" s="8">
        <v>0.006</v>
      </c>
      <c r="D57" s="8">
        <f t="shared" si="4"/>
        <v>0.1560000000000001</v>
      </c>
      <c r="E57" s="2"/>
      <c r="F57" s="24">
        <f t="shared" si="0"/>
        <v>2.3</v>
      </c>
      <c r="G57" s="8">
        <f t="shared" si="1"/>
        <v>0.006</v>
      </c>
    </row>
    <row r="58" spans="2:7" ht="12.75">
      <c r="B58" s="6">
        <v>9.4</v>
      </c>
      <c r="C58" s="8">
        <v>0.006</v>
      </c>
      <c r="D58" s="8">
        <f t="shared" si="4"/>
        <v>0.16200000000000012</v>
      </c>
      <c r="E58" s="2"/>
      <c r="F58" s="24">
        <f t="shared" si="0"/>
        <v>2.35</v>
      </c>
      <c r="G58" s="8">
        <f t="shared" si="1"/>
        <v>0.006</v>
      </c>
    </row>
    <row r="59" spans="2:7" ht="12.75">
      <c r="B59" s="6">
        <v>9.6</v>
      </c>
      <c r="C59" s="8">
        <v>0.006</v>
      </c>
      <c r="D59" s="8">
        <f t="shared" si="4"/>
        <v>0.16800000000000012</v>
      </c>
      <c r="E59" s="2"/>
      <c r="F59" s="24">
        <f t="shared" si="0"/>
        <v>2.4</v>
      </c>
      <c r="G59" s="8">
        <f t="shared" si="1"/>
        <v>0.006</v>
      </c>
    </row>
    <row r="60" spans="2:7" ht="12.75">
      <c r="B60" s="6">
        <v>9.8</v>
      </c>
      <c r="C60" s="8">
        <v>0.006</v>
      </c>
      <c r="D60" s="8">
        <f t="shared" si="4"/>
        <v>0.17400000000000013</v>
      </c>
      <c r="E60" s="2"/>
      <c r="F60" s="24">
        <f t="shared" si="0"/>
        <v>2.45</v>
      </c>
      <c r="G60" s="8">
        <f t="shared" si="1"/>
        <v>0.006</v>
      </c>
    </row>
    <row r="61" spans="2:7" ht="12.75">
      <c r="B61" s="6">
        <v>10</v>
      </c>
      <c r="C61" s="8">
        <v>0.006</v>
      </c>
      <c r="D61" s="8">
        <f t="shared" si="4"/>
        <v>0.18000000000000013</v>
      </c>
      <c r="E61" s="2"/>
      <c r="F61" s="24">
        <f t="shared" si="0"/>
        <v>2.5</v>
      </c>
      <c r="G61" s="8">
        <f t="shared" si="1"/>
        <v>0.006</v>
      </c>
    </row>
    <row r="62" spans="2:7" ht="12.75">
      <c r="B62" s="6">
        <v>10.2</v>
      </c>
      <c r="C62" s="8">
        <v>0.011</v>
      </c>
      <c r="D62" s="8">
        <f t="shared" si="4"/>
        <v>0.19100000000000014</v>
      </c>
      <c r="E62" s="2"/>
      <c r="F62" s="24">
        <f t="shared" si="0"/>
        <v>2.55</v>
      </c>
      <c r="G62" s="8">
        <f t="shared" si="1"/>
        <v>0.011</v>
      </c>
    </row>
    <row r="63" spans="2:7" ht="12.75">
      <c r="B63" s="6">
        <v>10.4</v>
      </c>
      <c r="C63" s="8">
        <v>0.011</v>
      </c>
      <c r="D63" s="8">
        <f t="shared" si="4"/>
        <v>0.20200000000000015</v>
      </c>
      <c r="E63" s="2"/>
      <c r="F63" s="24">
        <f t="shared" si="0"/>
        <v>2.6</v>
      </c>
      <c r="G63" s="8">
        <f t="shared" si="1"/>
        <v>0.011</v>
      </c>
    </row>
    <row r="64" spans="2:7" ht="12.75">
      <c r="B64" s="6">
        <v>10.6</v>
      </c>
      <c r="C64" s="8">
        <v>0.011</v>
      </c>
      <c r="D64" s="8">
        <f t="shared" si="4"/>
        <v>0.21300000000000016</v>
      </c>
      <c r="E64" s="2"/>
      <c r="F64" s="24">
        <f t="shared" si="0"/>
        <v>2.65</v>
      </c>
      <c r="G64" s="8">
        <f t="shared" si="1"/>
        <v>0.011</v>
      </c>
    </row>
    <row r="65" spans="2:7" ht="12.75">
      <c r="B65" s="6">
        <v>10.8</v>
      </c>
      <c r="C65" s="8">
        <v>0.011</v>
      </c>
      <c r="D65" s="8">
        <f t="shared" si="4"/>
        <v>0.22400000000000017</v>
      </c>
      <c r="E65" s="2"/>
      <c r="F65" s="24">
        <f t="shared" si="0"/>
        <v>2.7</v>
      </c>
      <c r="G65" s="8">
        <f t="shared" si="1"/>
        <v>0.011</v>
      </c>
    </row>
    <row r="66" spans="2:7" ht="12.75">
      <c r="B66" s="6">
        <v>11</v>
      </c>
      <c r="C66" s="8">
        <v>0.011</v>
      </c>
      <c r="D66" s="8">
        <f t="shared" si="4"/>
        <v>0.23500000000000018</v>
      </c>
      <c r="E66" s="2"/>
      <c r="F66" s="24">
        <f t="shared" si="0"/>
        <v>2.75</v>
      </c>
      <c r="G66" s="8">
        <f t="shared" si="1"/>
        <v>0.011</v>
      </c>
    </row>
    <row r="67" spans="2:7" ht="12.75">
      <c r="B67" s="6">
        <v>11.2</v>
      </c>
      <c r="C67" s="8">
        <v>0.015</v>
      </c>
      <c r="D67" s="8">
        <f t="shared" si="4"/>
        <v>0.25000000000000017</v>
      </c>
      <c r="E67" s="2"/>
      <c r="F67" s="24">
        <f t="shared" si="0"/>
        <v>2.8</v>
      </c>
      <c r="G67" s="8">
        <f t="shared" si="1"/>
        <v>0.015</v>
      </c>
    </row>
    <row r="68" spans="2:7" ht="12.75">
      <c r="B68" s="6">
        <v>11.4</v>
      </c>
      <c r="C68" s="8">
        <v>0.022</v>
      </c>
      <c r="D68" s="8">
        <f t="shared" si="4"/>
        <v>0.2720000000000002</v>
      </c>
      <c r="E68" s="2"/>
      <c r="F68" s="24">
        <f t="shared" si="0"/>
        <v>2.85</v>
      </c>
      <c r="G68" s="8">
        <f t="shared" si="1"/>
        <v>0.022</v>
      </c>
    </row>
    <row r="69" spans="2:7" ht="12.75">
      <c r="B69" s="6">
        <v>11.6</v>
      </c>
      <c r="C69" s="8">
        <v>0.05</v>
      </c>
      <c r="D69" s="8">
        <f t="shared" si="4"/>
        <v>0.3220000000000002</v>
      </c>
      <c r="E69" s="2"/>
      <c r="F69" s="24">
        <f t="shared" si="0"/>
        <v>2.9</v>
      </c>
      <c r="G69" s="8">
        <f t="shared" si="1"/>
        <v>0.05</v>
      </c>
    </row>
    <row r="70" spans="2:7" ht="12.75">
      <c r="B70" s="6">
        <v>11.8</v>
      </c>
      <c r="C70" s="8">
        <v>0.11</v>
      </c>
      <c r="D70" s="8">
        <f t="shared" si="4"/>
        <v>0.43200000000000016</v>
      </c>
      <c r="E70" s="2"/>
      <c r="F70" s="24">
        <f t="shared" si="0"/>
        <v>2.95</v>
      </c>
      <c r="G70" s="8">
        <f t="shared" si="1"/>
        <v>0.11</v>
      </c>
    </row>
    <row r="71" spans="2:7" ht="12.75">
      <c r="B71" s="6">
        <v>12</v>
      </c>
      <c r="C71" s="8">
        <v>0.23</v>
      </c>
      <c r="D71" s="8">
        <f t="shared" si="4"/>
        <v>0.6620000000000001</v>
      </c>
      <c r="E71" s="2"/>
      <c r="F71" s="24">
        <f t="shared" si="0"/>
        <v>3</v>
      </c>
      <c r="G71" s="8">
        <f t="shared" si="1"/>
        <v>0.23</v>
      </c>
    </row>
    <row r="72" spans="2:7" ht="12.75">
      <c r="B72" s="6">
        <v>12.2</v>
      </c>
      <c r="C72" s="8">
        <v>0.04</v>
      </c>
      <c r="D72" s="8">
        <f t="shared" si="4"/>
        <v>0.7020000000000002</v>
      </c>
      <c r="E72" s="2"/>
      <c r="F72" s="24">
        <f t="shared" si="0"/>
        <v>3.05</v>
      </c>
      <c r="G72" s="8">
        <f t="shared" si="1"/>
        <v>0.04</v>
      </c>
    </row>
    <row r="73" spans="2:7" ht="12.75">
      <c r="B73" s="6">
        <v>12.4</v>
      </c>
      <c r="C73" s="8">
        <v>0.025</v>
      </c>
      <c r="D73" s="8">
        <f t="shared" si="4"/>
        <v>0.7270000000000002</v>
      </c>
      <c r="E73" s="2"/>
      <c r="F73" s="24">
        <f t="shared" si="0"/>
        <v>3.1</v>
      </c>
      <c r="G73" s="8">
        <f t="shared" si="1"/>
        <v>0.025</v>
      </c>
    </row>
    <row r="74" spans="2:7" ht="12.75">
      <c r="B74" s="6">
        <v>12.6</v>
      </c>
      <c r="C74" s="8">
        <v>0.018</v>
      </c>
      <c r="D74" s="8">
        <f t="shared" si="4"/>
        <v>0.7450000000000002</v>
      </c>
      <c r="E74" s="2"/>
      <c r="F74" s="24">
        <f t="shared" si="0"/>
        <v>3.15</v>
      </c>
      <c r="G74" s="8">
        <f t="shared" si="1"/>
        <v>0.018</v>
      </c>
    </row>
    <row r="75" spans="2:7" ht="12.75">
      <c r="B75" s="6">
        <v>12.8</v>
      </c>
      <c r="C75" s="8">
        <v>0.017</v>
      </c>
      <c r="D75" s="8">
        <f t="shared" si="4"/>
        <v>0.7620000000000002</v>
      </c>
      <c r="E75" s="2"/>
      <c r="F75" s="24">
        <f t="shared" si="0"/>
        <v>3.2</v>
      </c>
      <c r="G75" s="8">
        <f t="shared" si="1"/>
        <v>0.017</v>
      </c>
    </row>
    <row r="76" spans="2:7" ht="12.75">
      <c r="B76" s="6">
        <v>13</v>
      </c>
      <c r="C76" s="8">
        <v>0.012</v>
      </c>
      <c r="D76" s="8">
        <f t="shared" si="4"/>
        <v>0.7740000000000002</v>
      </c>
      <c r="E76" s="2"/>
      <c r="F76" s="24">
        <f aca="true" t="shared" si="5" ref="F76:F131">B76/4</f>
        <v>3.25</v>
      </c>
      <c r="G76" s="8">
        <f aca="true" t="shared" si="6" ref="G76:G131">C76</f>
        <v>0.012</v>
      </c>
    </row>
    <row r="77" spans="2:7" ht="12.75">
      <c r="B77" s="6">
        <v>13.2</v>
      </c>
      <c r="C77" s="8">
        <v>0.01</v>
      </c>
      <c r="D77" s="8">
        <f aca="true" t="shared" si="7" ref="D77:D131">D76+C77</f>
        <v>0.7840000000000003</v>
      </c>
      <c r="E77" s="2"/>
      <c r="F77" s="24">
        <f t="shared" si="5"/>
        <v>3.3</v>
      </c>
      <c r="G77" s="8">
        <f t="shared" si="6"/>
        <v>0.01</v>
      </c>
    </row>
    <row r="78" spans="2:7" ht="12.75">
      <c r="B78" s="6">
        <v>13.4</v>
      </c>
      <c r="C78" s="8">
        <v>0.01</v>
      </c>
      <c r="D78" s="8">
        <f t="shared" si="7"/>
        <v>0.7940000000000003</v>
      </c>
      <c r="E78" s="2"/>
      <c r="F78" s="24">
        <f t="shared" si="5"/>
        <v>3.35</v>
      </c>
      <c r="G78" s="8">
        <f t="shared" si="6"/>
        <v>0.01</v>
      </c>
    </row>
    <row r="79" spans="2:7" ht="12.75">
      <c r="B79" s="6">
        <v>13.6</v>
      </c>
      <c r="C79" s="8">
        <v>0.01</v>
      </c>
      <c r="D79" s="8">
        <f t="shared" si="7"/>
        <v>0.8040000000000003</v>
      </c>
      <c r="E79" s="2"/>
      <c r="F79" s="24">
        <f t="shared" si="5"/>
        <v>3.4</v>
      </c>
      <c r="G79" s="8">
        <f t="shared" si="6"/>
        <v>0.01</v>
      </c>
    </row>
    <row r="80" spans="2:7" ht="12.75">
      <c r="B80" s="6">
        <v>13.8</v>
      </c>
      <c r="C80" s="8">
        <v>0.01</v>
      </c>
      <c r="D80" s="8">
        <f t="shared" si="7"/>
        <v>0.8140000000000003</v>
      </c>
      <c r="E80" s="2"/>
      <c r="F80" s="24">
        <f t="shared" si="5"/>
        <v>3.45</v>
      </c>
      <c r="G80" s="8">
        <f t="shared" si="6"/>
        <v>0.01</v>
      </c>
    </row>
    <row r="81" spans="2:7" ht="12.75">
      <c r="B81" s="6">
        <v>14</v>
      </c>
      <c r="C81" s="8">
        <v>0.01</v>
      </c>
      <c r="D81" s="8">
        <f t="shared" si="7"/>
        <v>0.8240000000000003</v>
      </c>
      <c r="E81" s="2"/>
      <c r="F81" s="24">
        <f t="shared" si="5"/>
        <v>3.5</v>
      </c>
      <c r="G81" s="8">
        <f t="shared" si="6"/>
        <v>0.01</v>
      </c>
    </row>
    <row r="82" spans="2:7" ht="12.75">
      <c r="B82" s="6">
        <v>14.2</v>
      </c>
      <c r="C82" s="8">
        <v>0.006</v>
      </c>
      <c r="D82" s="8">
        <f t="shared" si="7"/>
        <v>0.8300000000000003</v>
      </c>
      <c r="E82" s="2"/>
      <c r="F82" s="24">
        <f t="shared" si="5"/>
        <v>3.55</v>
      </c>
      <c r="G82" s="8">
        <f t="shared" si="6"/>
        <v>0.006</v>
      </c>
    </row>
    <row r="83" spans="2:7" ht="12.75">
      <c r="B83" s="6">
        <v>14.4</v>
      </c>
      <c r="C83" s="8">
        <v>0.006</v>
      </c>
      <c r="D83" s="8">
        <f t="shared" si="7"/>
        <v>0.8360000000000003</v>
      </c>
      <c r="E83" s="2"/>
      <c r="F83" s="24">
        <f t="shared" si="5"/>
        <v>3.6</v>
      </c>
      <c r="G83" s="8">
        <f t="shared" si="6"/>
        <v>0.006</v>
      </c>
    </row>
    <row r="84" spans="2:7" ht="12.75">
      <c r="B84" s="6">
        <v>14.6</v>
      </c>
      <c r="C84" s="8">
        <v>0.006</v>
      </c>
      <c r="D84" s="8">
        <f t="shared" si="7"/>
        <v>0.8420000000000003</v>
      </c>
      <c r="E84" s="2"/>
      <c r="F84" s="24">
        <f t="shared" si="5"/>
        <v>3.65</v>
      </c>
      <c r="G84" s="8">
        <f t="shared" si="6"/>
        <v>0.006</v>
      </c>
    </row>
    <row r="85" spans="2:7" ht="12.75">
      <c r="B85" s="6">
        <v>14.8</v>
      </c>
      <c r="C85" s="8">
        <v>0.006</v>
      </c>
      <c r="D85" s="8">
        <f t="shared" si="7"/>
        <v>0.8480000000000003</v>
      </c>
      <c r="E85" s="2"/>
      <c r="F85" s="24">
        <f t="shared" si="5"/>
        <v>3.7</v>
      </c>
      <c r="G85" s="8">
        <f t="shared" si="6"/>
        <v>0.006</v>
      </c>
    </row>
    <row r="86" spans="2:7" ht="12.75">
      <c r="B86" s="6">
        <v>15</v>
      </c>
      <c r="C86" s="8">
        <v>0.006</v>
      </c>
      <c r="D86" s="8">
        <f t="shared" si="7"/>
        <v>0.8540000000000003</v>
      </c>
      <c r="E86" s="2"/>
      <c r="F86" s="24">
        <f t="shared" si="5"/>
        <v>3.75</v>
      </c>
      <c r="G86" s="8">
        <f t="shared" si="6"/>
        <v>0.006</v>
      </c>
    </row>
    <row r="87" spans="2:7" ht="12.75">
      <c r="B87" s="6">
        <v>15.2</v>
      </c>
      <c r="C87" s="8">
        <v>0.006</v>
      </c>
      <c r="D87" s="8">
        <f t="shared" si="7"/>
        <v>0.8600000000000003</v>
      </c>
      <c r="E87" s="2"/>
      <c r="F87" s="24">
        <f t="shared" si="5"/>
        <v>3.8</v>
      </c>
      <c r="G87" s="8">
        <f t="shared" si="6"/>
        <v>0.006</v>
      </c>
    </row>
    <row r="88" spans="2:7" ht="12.75">
      <c r="B88" s="6">
        <v>15.4</v>
      </c>
      <c r="C88" s="8">
        <v>0.006</v>
      </c>
      <c r="D88" s="8">
        <f t="shared" si="7"/>
        <v>0.8660000000000003</v>
      </c>
      <c r="E88" s="2"/>
      <c r="F88" s="24">
        <f t="shared" si="5"/>
        <v>3.85</v>
      </c>
      <c r="G88" s="8">
        <f t="shared" si="6"/>
        <v>0.006</v>
      </c>
    </row>
    <row r="89" spans="2:7" ht="12.75">
      <c r="B89" s="6">
        <v>15.6</v>
      </c>
      <c r="C89" s="8">
        <v>0.006</v>
      </c>
      <c r="D89" s="8">
        <f t="shared" si="7"/>
        <v>0.8720000000000003</v>
      </c>
      <c r="E89" s="2"/>
      <c r="F89" s="24">
        <f t="shared" si="5"/>
        <v>3.9</v>
      </c>
      <c r="G89" s="8">
        <f t="shared" si="6"/>
        <v>0.006</v>
      </c>
    </row>
    <row r="90" spans="2:7" ht="12.75">
      <c r="B90" s="6">
        <v>15.8</v>
      </c>
      <c r="C90" s="8">
        <v>0.006</v>
      </c>
      <c r="D90" s="8">
        <f t="shared" si="7"/>
        <v>0.8780000000000003</v>
      </c>
      <c r="E90" s="2"/>
      <c r="F90" s="24">
        <f t="shared" si="5"/>
        <v>3.95</v>
      </c>
      <c r="G90" s="8">
        <f t="shared" si="6"/>
        <v>0.006</v>
      </c>
    </row>
    <row r="91" spans="2:7" ht="12.75">
      <c r="B91" s="6">
        <v>16</v>
      </c>
      <c r="C91" s="8">
        <v>0.006</v>
      </c>
      <c r="D91" s="8">
        <f t="shared" si="7"/>
        <v>0.8840000000000003</v>
      </c>
      <c r="E91" s="2"/>
      <c r="F91" s="24">
        <f t="shared" si="5"/>
        <v>4</v>
      </c>
      <c r="G91" s="8">
        <f t="shared" si="6"/>
        <v>0.006</v>
      </c>
    </row>
    <row r="92" spans="2:7" ht="12.75">
      <c r="B92" s="6">
        <v>16.2</v>
      </c>
      <c r="C92" s="8">
        <v>0.004</v>
      </c>
      <c r="D92" s="8">
        <f t="shared" si="7"/>
        <v>0.8880000000000003</v>
      </c>
      <c r="E92" s="2"/>
      <c r="F92" s="24">
        <f t="shared" si="5"/>
        <v>4.05</v>
      </c>
      <c r="G92" s="8">
        <f t="shared" si="6"/>
        <v>0.004</v>
      </c>
    </row>
    <row r="93" spans="2:7" ht="12.75">
      <c r="B93" s="6">
        <v>16.4</v>
      </c>
      <c r="C93" s="8">
        <v>0.004</v>
      </c>
      <c r="D93" s="8">
        <f t="shared" si="7"/>
        <v>0.8920000000000003</v>
      </c>
      <c r="E93" s="2"/>
      <c r="F93" s="24">
        <f t="shared" si="5"/>
        <v>4.1</v>
      </c>
      <c r="G93" s="8">
        <f t="shared" si="6"/>
        <v>0.004</v>
      </c>
    </row>
    <row r="94" spans="2:7" ht="12.75">
      <c r="B94" s="6">
        <v>16.6</v>
      </c>
      <c r="C94" s="8">
        <v>0.004</v>
      </c>
      <c r="D94" s="8">
        <f t="shared" si="7"/>
        <v>0.8960000000000004</v>
      </c>
      <c r="E94" s="2"/>
      <c r="F94" s="24">
        <f t="shared" si="5"/>
        <v>4.15</v>
      </c>
      <c r="G94" s="8">
        <f t="shared" si="6"/>
        <v>0.004</v>
      </c>
    </row>
    <row r="95" spans="2:7" ht="12.75">
      <c r="B95" s="6">
        <v>16.8</v>
      </c>
      <c r="C95" s="8">
        <v>0.004</v>
      </c>
      <c r="D95" s="8">
        <f t="shared" si="7"/>
        <v>0.9000000000000004</v>
      </c>
      <c r="E95" s="2"/>
      <c r="F95" s="24">
        <f t="shared" si="5"/>
        <v>4.2</v>
      </c>
      <c r="G95" s="8">
        <f t="shared" si="6"/>
        <v>0.004</v>
      </c>
    </row>
    <row r="96" spans="2:7" ht="12.75">
      <c r="B96" s="6">
        <v>17</v>
      </c>
      <c r="C96" s="8">
        <v>0.004</v>
      </c>
      <c r="D96" s="8">
        <f t="shared" si="7"/>
        <v>0.9040000000000004</v>
      </c>
      <c r="E96" s="2"/>
      <c r="F96" s="24">
        <f t="shared" si="5"/>
        <v>4.25</v>
      </c>
      <c r="G96" s="8">
        <f t="shared" si="6"/>
        <v>0.004</v>
      </c>
    </row>
    <row r="97" spans="2:7" ht="12.75">
      <c r="B97" s="6">
        <v>17.2</v>
      </c>
      <c r="C97" s="8">
        <v>0.004</v>
      </c>
      <c r="D97" s="8">
        <f t="shared" si="7"/>
        <v>0.9080000000000004</v>
      </c>
      <c r="E97" s="2"/>
      <c r="F97" s="24">
        <f t="shared" si="5"/>
        <v>4.3</v>
      </c>
      <c r="G97" s="8">
        <f t="shared" si="6"/>
        <v>0.004</v>
      </c>
    </row>
    <row r="98" spans="2:7" ht="12.75">
      <c r="B98" s="6">
        <v>17.4</v>
      </c>
      <c r="C98" s="8">
        <v>0.004</v>
      </c>
      <c r="D98" s="8">
        <f t="shared" si="7"/>
        <v>0.9120000000000004</v>
      </c>
      <c r="E98" s="2"/>
      <c r="F98" s="24">
        <f t="shared" si="5"/>
        <v>4.35</v>
      </c>
      <c r="G98" s="8">
        <f t="shared" si="6"/>
        <v>0.004</v>
      </c>
    </row>
    <row r="99" spans="2:7" ht="12.75">
      <c r="B99" s="6">
        <v>17.6</v>
      </c>
      <c r="C99" s="8">
        <v>0.004</v>
      </c>
      <c r="D99" s="8">
        <f t="shared" si="7"/>
        <v>0.9160000000000004</v>
      </c>
      <c r="E99" s="2"/>
      <c r="F99" s="24">
        <f t="shared" si="5"/>
        <v>4.4</v>
      </c>
      <c r="G99" s="8">
        <f t="shared" si="6"/>
        <v>0.004</v>
      </c>
    </row>
    <row r="100" spans="2:7" ht="12.75">
      <c r="B100" s="6">
        <v>17.8</v>
      </c>
      <c r="C100" s="8">
        <v>0.004</v>
      </c>
      <c r="D100" s="8">
        <f t="shared" si="7"/>
        <v>0.9200000000000004</v>
      </c>
      <c r="E100" s="2"/>
      <c r="F100" s="24">
        <f t="shared" si="5"/>
        <v>4.45</v>
      </c>
      <c r="G100" s="8">
        <f t="shared" si="6"/>
        <v>0.004</v>
      </c>
    </row>
    <row r="101" spans="2:7" ht="12.75">
      <c r="B101" s="6">
        <v>18</v>
      </c>
      <c r="C101" s="8">
        <v>0.004</v>
      </c>
      <c r="D101" s="8">
        <f t="shared" si="7"/>
        <v>0.9240000000000004</v>
      </c>
      <c r="E101" s="2"/>
      <c r="F101" s="24">
        <f t="shared" si="5"/>
        <v>4.5</v>
      </c>
      <c r="G101" s="8">
        <f t="shared" si="6"/>
        <v>0.004</v>
      </c>
    </row>
    <row r="102" spans="2:7" ht="12.75">
      <c r="B102" s="6">
        <v>18.2</v>
      </c>
      <c r="C102" s="8">
        <v>0.004</v>
      </c>
      <c r="D102" s="8">
        <f t="shared" si="7"/>
        <v>0.9280000000000004</v>
      </c>
      <c r="E102" s="2"/>
      <c r="F102" s="24">
        <f t="shared" si="5"/>
        <v>4.55</v>
      </c>
      <c r="G102" s="8">
        <f t="shared" si="6"/>
        <v>0.004</v>
      </c>
    </row>
    <row r="103" spans="2:7" ht="12.75">
      <c r="B103" s="6">
        <v>18.4</v>
      </c>
      <c r="C103" s="8">
        <v>0.004</v>
      </c>
      <c r="D103" s="8">
        <f t="shared" si="7"/>
        <v>0.9320000000000004</v>
      </c>
      <c r="E103" s="2"/>
      <c r="F103" s="24">
        <f t="shared" si="5"/>
        <v>4.6</v>
      </c>
      <c r="G103" s="8">
        <f t="shared" si="6"/>
        <v>0.004</v>
      </c>
    </row>
    <row r="104" spans="2:7" ht="12.75">
      <c r="B104" s="6">
        <v>18.6</v>
      </c>
      <c r="C104" s="8">
        <v>0.004</v>
      </c>
      <c r="D104" s="8">
        <f t="shared" si="7"/>
        <v>0.9360000000000004</v>
      </c>
      <c r="E104" s="2"/>
      <c r="F104" s="24">
        <f t="shared" si="5"/>
        <v>4.65</v>
      </c>
      <c r="G104" s="8">
        <f t="shared" si="6"/>
        <v>0.004</v>
      </c>
    </row>
    <row r="105" spans="2:7" ht="12.75">
      <c r="B105" s="6">
        <v>18.8</v>
      </c>
      <c r="C105" s="8">
        <v>0.004</v>
      </c>
      <c r="D105" s="8">
        <f t="shared" si="7"/>
        <v>0.9400000000000004</v>
      </c>
      <c r="E105" s="2"/>
      <c r="F105" s="24">
        <f t="shared" si="5"/>
        <v>4.7</v>
      </c>
      <c r="G105" s="8">
        <f t="shared" si="6"/>
        <v>0.004</v>
      </c>
    </row>
    <row r="106" spans="2:7" ht="12.75">
      <c r="B106" s="6">
        <v>19</v>
      </c>
      <c r="C106" s="8">
        <v>0.004</v>
      </c>
      <c r="D106" s="8">
        <f t="shared" si="7"/>
        <v>0.9440000000000004</v>
      </c>
      <c r="E106" s="2"/>
      <c r="F106" s="24">
        <f t="shared" si="5"/>
        <v>4.75</v>
      </c>
      <c r="G106" s="8">
        <f t="shared" si="6"/>
        <v>0.004</v>
      </c>
    </row>
    <row r="107" spans="2:7" ht="12.75">
      <c r="B107" s="6">
        <v>19.2</v>
      </c>
      <c r="C107" s="8">
        <v>0.003</v>
      </c>
      <c r="D107" s="8">
        <f t="shared" si="7"/>
        <v>0.9470000000000004</v>
      </c>
      <c r="E107" s="2"/>
      <c r="F107" s="24">
        <f t="shared" si="5"/>
        <v>4.8</v>
      </c>
      <c r="G107" s="8">
        <f t="shared" si="6"/>
        <v>0.003</v>
      </c>
    </row>
    <row r="108" spans="2:7" ht="12.75">
      <c r="B108" s="6">
        <v>19.4</v>
      </c>
      <c r="C108" s="8">
        <v>0.003</v>
      </c>
      <c r="D108" s="8">
        <f t="shared" si="7"/>
        <v>0.9500000000000004</v>
      </c>
      <c r="E108" s="2"/>
      <c r="F108" s="24">
        <f t="shared" si="5"/>
        <v>4.85</v>
      </c>
      <c r="G108" s="8">
        <f t="shared" si="6"/>
        <v>0.003</v>
      </c>
    </row>
    <row r="109" spans="2:7" ht="12.75">
      <c r="B109" s="6">
        <v>19.6</v>
      </c>
      <c r="C109" s="8">
        <v>0.003</v>
      </c>
      <c r="D109" s="8">
        <f t="shared" si="7"/>
        <v>0.9530000000000004</v>
      </c>
      <c r="E109" s="2"/>
      <c r="F109" s="24">
        <f t="shared" si="5"/>
        <v>4.9</v>
      </c>
      <c r="G109" s="8">
        <f t="shared" si="6"/>
        <v>0.003</v>
      </c>
    </row>
    <row r="110" spans="2:7" ht="12.75">
      <c r="B110" s="6">
        <v>19.8</v>
      </c>
      <c r="C110" s="8">
        <v>0.003</v>
      </c>
      <c r="D110" s="8">
        <f t="shared" si="7"/>
        <v>0.9560000000000004</v>
      </c>
      <c r="E110" s="2"/>
      <c r="F110" s="24">
        <f t="shared" si="5"/>
        <v>4.95</v>
      </c>
      <c r="G110" s="8">
        <f t="shared" si="6"/>
        <v>0.003</v>
      </c>
    </row>
    <row r="111" spans="2:7" ht="12.75">
      <c r="B111" s="6">
        <v>20</v>
      </c>
      <c r="C111" s="8">
        <v>0.003</v>
      </c>
      <c r="D111" s="8">
        <f t="shared" si="7"/>
        <v>0.9590000000000004</v>
      </c>
      <c r="E111" s="2"/>
      <c r="F111" s="24">
        <f t="shared" si="5"/>
        <v>5</v>
      </c>
      <c r="G111" s="8">
        <f t="shared" si="6"/>
        <v>0.003</v>
      </c>
    </row>
    <row r="112" spans="2:7" ht="12.75">
      <c r="B112" s="6">
        <v>20.2</v>
      </c>
      <c r="C112" s="8">
        <v>0.003</v>
      </c>
      <c r="D112" s="8">
        <f t="shared" si="7"/>
        <v>0.9620000000000004</v>
      </c>
      <c r="E112" s="2"/>
      <c r="F112" s="24">
        <f t="shared" si="5"/>
        <v>5.05</v>
      </c>
      <c r="G112" s="8">
        <f t="shared" si="6"/>
        <v>0.003</v>
      </c>
    </row>
    <row r="113" spans="2:7" ht="12.75">
      <c r="B113" s="6">
        <v>20.4</v>
      </c>
      <c r="C113" s="8">
        <v>0.003</v>
      </c>
      <c r="D113" s="8">
        <f t="shared" si="7"/>
        <v>0.9650000000000004</v>
      </c>
      <c r="E113" s="2"/>
      <c r="F113" s="24">
        <f t="shared" si="5"/>
        <v>5.1</v>
      </c>
      <c r="G113" s="8">
        <f t="shared" si="6"/>
        <v>0.003</v>
      </c>
    </row>
    <row r="114" spans="2:7" ht="12.75">
      <c r="B114" s="6">
        <v>20.6</v>
      </c>
      <c r="C114" s="8">
        <v>0.003</v>
      </c>
      <c r="D114" s="8">
        <f t="shared" si="7"/>
        <v>0.9680000000000004</v>
      </c>
      <c r="E114" s="2"/>
      <c r="F114" s="24">
        <f t="shared" si="5"/>
        <v>5.15</v>
      </c>
      <c r="G114" s="8">
        <f t="shared" si="6"/>
        <v>0.003</v>
      </c>
    </row>
    <row r="115" spans="2:7" ht="12.75">
      <c r="B115" s="6">
        <v>20.8</v>
      </c>
      <c r="C115" s="8">
        <v>0.003</v>
      </c>
      <c r="D115" s="8">
        <f t="shared" si="7"/>
        <v>0.9710000000000004</v>
      </c>
      <c r="E115" s="2"/>
      <c r="F115" s="24">
        <f t="shared" si="5"/>
        <v>5.2</v>
      </c>
      <c r="G115" s="8">
        <f t="shared" si="6"/>
        <v>0.003</v>
      </c>
    </row>
    <row r="116" spans="2:7" ht="12.75">
      <c r="B116" s="6">
        <v>21</v>
      </c>
      <c r="C116" s="8">
        <v>0.003</v>
      </c>
      <c r="D116" s="8">
        <f t="shared" si="7"/>
        <v>0.9740000000000004</v>
      </c>
      <c r="E116" s="2"/>
      <c r="F116" s="24">
        <f t="shared" si="5"/>
        <v>5.25</v>
      </c>
      <c r="G116" s="8">
        <f t="shared" si="6"/>
        <v>0.003</v>
      </c>
    </row>
    <row r="117" spans="2:7" ht="12.75">
      <c r="B117" s="6">
        <v>21.2</v>
      </c>
      <c r="C117" s="8">
        <v>0.002</v>
      </c>
      <c r="D117" s="8">
        <f t="shared" si="7"/>
        <v>0.9760000000000004</v>
      </c>
      <c r="E117" s="2"/>
      <c r="F117" s="24">
        <f t="shared" si="5"/>
        <v>5.3</v>
      </c>
      <c r="G117" s="8">
        <f t="shared" si="6"/>
        <v>0.002</v>
      </c>
    </row>
    <row r="118" spans="2:7" ht="12.75">
      <c r="B118" s="6">
        <v>21.4</v>
      </c>
      <c r="C118" s="8">
        <v>0.002</v>
      </c>
      <c r="D118" s="8">
        <f t="shared" si="7"/>
        <v>0.9780000000000004</v>
      </c>
      <c r="E118" s="2"/>
      <c r="F118" s="24">
        <f t="shared" si="5"/>
        <v>5.35</v>
      </c>
      <c r="G118" s="8">
        <f t="shared" si="6"/>
        <v>0.002</v>
      </c>
    </row>
    <row r="119" spans="2:7" ht="12.75">
      <c r="B119" s="6">
        <v>21.6</v>
      </c>
      <c r="C119" s="8">
        <v>0.002</v>
      </c>
      <c r="D119" s="8">
        <f t="shared" si="7"/>
        <v>0.9800000000000004</v>
      </c>
      <c r="E119" s="2"/>
      <c r="F119" s="24">
        <f t="shared" si="5"/>
        <v>5.4</v>
      </c>
      <c r="G119" s="8">
        <f t="shared" si="6"/>
        <v>0.002</v>
      </c>
    </row>
    <row r="120" spans="2:7" ht="12.75">
      <c r="B120" s="6">
        <v>21.8</v>
      </c>
      <c r="C120" s="8">
        <v>0.002</v>
      </c>
      <c r="D120" s="8">
        <f t="shared" si="7"/>
        <v>0.9820000000000004</v>
      </c>
      <c r="E120" s="2"/>
      <c r="F120" s="24">
        <f t="shared" si="5"/>
        <v>5.45</v>
      </c>
      <c r="G120" s="8">
        <f t="shared" si="6"/>
        <v>0.002</v>
      </c>
    </row>
    <row r="121" spans="2:7" ht="12.75">
      <c r="B121" s="6">
        <v>22</v>
      </c>
      <c r="C121" s="8">
        <v>0.002</v>
      </c>
      <c r="D121" s="8">
        <f t="shared" si="7"/>
        <v>0.9840000000000004</v>
      </c>
      <c r="E121" s="2"/>
      <c r="F121" s="24">
        <f t="shared" si="5"/>
        <v>5.5</v>
      </c>
      <c r="G121" s="8">
        <f t="shared" si="6"/>
        <v>0.002</v>
      </c>
    </row>
    <row r="122" spans="2:7" ht="12.75">
      <c r="B122" s="6">
        <v>22.2</v>
      </c>
      <c r="C122" s="8">
        <v>0.002</v>
      </c>
      <c r="D122" s="8">
        <f t="shared" si="7"/>
        <v>0.9860000000000004</v>
      </c>
      <c r="E122" s="2"/>
      <c r="F122" s="24">
        <f t="shared" si="5"/>
        <v>5.55</v>
      </c>
      <c r="G122" s="8">
        <f t="shared" si="6"/>
        <v>0.002</v>
      </c>
    </row>
    <row r="123" spans="2:7" ht="12.75">
      <c r="B123" s="6">
        <v>22.4</v>
      </c>
      <c r="C123" s="8">
        <v>0.002</v>
      </c>
      <c r="D123" s="8">
        <f t="shared" si="7"/>
        <v>0.9880000000000004</v>
      </c>
      <c r="E123" s="2"/>
      <c r="F123" s="24">
        <f t="shared" si="5"/>
        <v>5.6</v>
      </c>
      <c r="G123" s="8">
        <f t="shared" si="6"/>
        <v>0.002</v>
      </c>
    </row>
    <row r="124" spans="2:7" ht="12.75">
      <c r="B124" s="6">
        <v>22.6</v>
      </c>
      <c r="C124" s="8">
        <v>0.002</v>
      </c>
      <c r="D124" s="8">
        <f t="shared" si="7"/>
        <v>0.9900000000000004</v>
      </c>
      <c r="E124" s="2"/>
      <c r="F124" s="24">
        <f t="shared" si="5"/>
        <v>5.65</v>
      </c>
      <c r="G124" s="8">
        <f t="shared" si="6"/>
        <v>0.002</v>
      </c>
    </row>
    <row r="125" spans="2:7" ht="12.75">
      <c r="B125" s="6">
        <v>22.8</v>
      </c>
      <c r="C125" s="8">
        <v>0.002</v>
      </c>
      <c r="D125" s="8">
        <f t="shared" si="7"/>
        <v>0.9920000000000004</v>
      </c>
      <c r="E125" s="2"/>
      <c r="F125" s="24">
        <f t="shared" si="5"/>
        <v>5.7</v>
      </c>
      <c r="G125" s="8">
        <f t="shared" si="6"/>
        <v>0.002</v>
      </c>
    </row>
    <row r="126" spans="2:7" ht="12.75">
      <c r="B126" s="6">
        <v>23</v>
      </c>
      <c r="C126" s="8">
        <v>0.002</v>
      </c>
      <c r="D126" s="8">
        <f t="shared" si="7"/>
        <v>0.9940000000000004</v>
      </c>
      <c r="E126" s="2"/>
      <c r="F126" s="24">
        <f t="shared" si="5"/>
        <v>5.75</v>
      </c>
      <c r="G126" s="8">
        <f t="shared" si="6"/>
        <v>0.002</v>
      </c>
    </row>
    <row r="127" spans="2:7" ht="12.75">
      <c r="B127" s="6">
        <v>23.2</v>
      </c>
      <c r="C127" s="8">
        <v>0.002</v>
      </c>
      <c r="D127" s="8">
        <f t="shared" si="7"/>
        <v>0.9960000000000004</v>
      </c>
      <c r="E127" s="2"/>
      <c r="F127" s="24">
        <f t="shared" si="5"/>
        <v>5.8</v>
      </c>
      <c r="G127" s="8">
        <f t="shared" si="6"/>
        <v>0.002</v>
      </c>
    </row>
    <row r="128" spans="2:7" ht="12.75">
      <c r="B128" s="6">
        <v>23.4</v>
      </c>
      <c r="C128" s="8">
        <v>0.002</v>
      </c>
      <c r="D128" s="8">
        <f t="shared" si="7"/>
        <v>0.9980000000000004</v>
      </c>
      <c r="E128" s="2"/>
      <c r="F128" s="24">
        <f t="shared" si="5"/>
        <v>5.85</v>
      </c>
      <c r="G128" s="8">
        <f t="shared" si="6"/>
        <v>0.002</v>
      </c>
    </row>
    <row r="129" spans="2:7" ht="12.75">
      <c r="B129" s="6">
        <v>23.6</v>
      </c>
      <c r="C129" s="8">
        <v>0.002</v>
      </c>
      <c r="D129" s="8">
        <f t="shared" si="7"/>
        <v>1.0000000000000004</v>
      </c>
      <c r="E129" s="2"/>
      <c r="F129" s="24">
        <f t="shared" si="5"/>
        <v>5.9</v>
      </c>
      <c r="G129" s="8">
        <f t="shared" si="6"/>
        <v>0.002</v>
      </c>
    </row>
    <row r="130" spans="2:7" ht="12.75">
      <c r="B130" s="6">
        <v>23.8</v>
      </c>
      <c r="C130" s="8">
        <v>0.002</v>
      </c>
      <c r="D130" s="8">
        <f t="shared" si="7"/>
        <v>1.0020000000000004</v>
      </c>
      <c r="E130" s="2"/>
      <c r="F130" s="24">
        <f t="shared" si="5"/>
        <v>5.95</v>
      </c>
      <c r="G130" s="8">
        <f t="shared" si="6"/>
        <v>0.002</v>
      </c>
    </row>
    <row r="131" spans="2:7" ht="12.75">
      <c r="B131" s="6">
        <v>24</v>
      </c>
      <c r="C131" s="8">
        <v>0.002</v>
      </c>
      <c r="D131" s="8">
        <f t="shared" si="7"/>
        <v>1.0040000000000004</v>
      </c>
      <c r="E131" s="2"/>
      <c r="F131" s="24">
        <f t="shared" si="5"/>
        <v>6</v>
      </c>
      <c r="G131" s="8">
        <f t="shared" si="6"/>
        <v>0.002</v>
      </c>
    </row>
    <row r="132" ht="12.75">
      <c r="E132" s="2"/>
    </row>
    <row r="133" ht="12.75">
      <c r="E133" s="2"/>
    </row>
    <row r="134" ht="12.75">
      <c r="E134" s="2"/>
    </row>
  </sheetData>
  <mergeCells count="2">
    <mergeCell ref="B8:D8"/>
    <mergeCell ref="F8:K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2"/>
  <sheetViews>
    <sheetView zoomScale="75" zoomScaleNormal="75" workbookViewId="0" topLeftCell="A1">
      <selection activeCell="E41" sqref="E41"/>
    </sheetView>
  </sheetViews>
  <sheetFormatPr defaultColWidth="9.140625" defaultRowHeight="12.75"/>
  <cols>
    <col min="1" max="3" width="8.140625" style="0" customWidth="1"/>
    <col min="4" max="4" width="14.57421875" style="0" customWidth="1"/>
    <col min="5" max="5" width="10.421875" style="0" customWidth="1"/>
    <col min="6" max="16" width="11.421875" style="0" customWidth="1"/>
    <col min="17" max="28" width="9.140625" style="3" customWidth="1"/>
    <col min="29" max="16384" width="11.421875" style="0" customWidth="1"/>
  </cols>
  <sheetData>
    <row r="1" spans="2:4" s="3" customFormat="1" ht="12.75">
      <c r="B1" s="6"/>
      <c r="C1" s="6"/>
      <c r="D1" s="6"/>
    </row>
    <row r="2" spans="2:4" s="3" customFormat="1" ht="12.75">
      <c r="B2" s="6"/>
      <c r="C2" s="6"/>
      <c r="D2" s="6"/>
    </row>
    <row r="3" spans="2:18" s="3" customFormat="1" ht="20.25">
      <c r="B3" s="9" t="s">
        <v>24</v>
      </c>
      <c r="C3" s="6"/>
      <c r="D3" s="6"/>
      <c r="Q3" s="33"/>
      <c r="R3" s="33"/>
    </row>
    <row r="4" spans="2:18" s="3" customFormat="1" ht="12.75">
      <c r="B4" s="6"/>
      <c r="C4" s="6"/>
      <c r="D4" s="6"/>
      <c r="J4" s="1"/>
      <c r="K4" s="12" t="s">
        <v>16</v>
      </c>
      <c r="L4" s="13">
        <v>6</v>
      </c>
      <c r="M4" s="17" t="s">
        <v>1</v>
      </c>
      <c r="Q4" s="34"/>
      <c r="R4" s="35"/>
    </row>
    <row r="5" spans="3:18" s="3" customFormat="1" ht="12.75">
      <c r="C5" s="6"/>
      <c r="D5" s="6"/>
      <c r="J5" s="23"/>
      <c r="K5" s="12" t="s">
        <v>12</v>
      </c>
      <c r="L5" s="16">
        <f>'Pluie-IDF'!F21</f>
        <v>31.354838709677416</v>
      </c>
      <c r="M5" s="17" t="s">
        <v>13</v>
      </c>
      <c r="Q5" s="36"/>
      <c r="R5" s="35"/>
    </row>
    <row r="6" spans="2:18" s="3" customFormat="1" ht="14.25" customHeight="1">
      <c r="B6" s="7"/>
      <c r="C6" s="6"/>
      <c r="D6" s="6"/>
      <c r="Q6" s="33"/>
      <c r="R6" s="33"/>
    </row>
    <row r="7" spans="2:18" s="3" customFormat="1" ht="14.25" customHeight="1">
      <c r="B7" s="7"/>
      <c r="C7" s="6"/>
      <c r="D7" s="15"/>
      <c r="I7"/>
      <c r="Q7" s="33"/>
      <c r="R7" s="33"/>
    </row>
    <row r="9" spans="2:7" ht="34.5" customHeight="1">
      <c r="B9" s="22" t="s">
        <v>26</v>
      </c>
      <c r="C9" s="22" t="s">
        <v>26</v>
      </c>
      <c r="D9" s="22" t="s">
        <v>29</v>
      </c>
      <c r="E9" s="22" t="s">
        <v>27</v>
      </c>
      <c r="F9" s="22" t="s">
        <v>28</v>
      </c>
      <c r="G9" s="22" t="s">
        <v>23</v>
      </c>
    </row>
    <row r="10" spans="2:7" ht="12.75">
      <c r="B10" s="27" t="s">
        <v>25</v>
      </c>
      <c r="C10" s="27" t="s">
        <v>1</v>
      </c>
      <c r="D10" s="27" t="s">
        <v>25</v>
      </c>
      <c r="E10" s="4" t="s">
        <v>13</v>
      </c>
      <c r="F10" s="4" t="s">
        <v>13</v>
      </c>
      <c r="G10" s="4" t="s">
        <v>14</v>
      </c>
    </row>
    <row r="11" spans="2:7" ht="12.75">
      <c r="B11" s="11">
        <v>5</v>
      </c>
      <c r="C11" s="19">
        <f aca="true" t="shared" si="0" ref="C11:C30">B11/100*L$4</f>
        <v>0.30000000000000004</v>
      </c>
      <c r="D11" s="11">
        <v>0</v>
      </c>
      <c r="E11" s="20">
        <f aca="true" t="shared" si="1" ref="E11:E30">D11/100*L$5</f>
        <v>0</v>
      </c>
      <c r="F11" s="20"/>
      <c r="G11" s="29"/>
    </row>
    <row r="12" spans="2:7" ht="12.75">
      <c r="B12" s="11">
        <v>10</v>
      </c>
      <c r="C12" s="19">
        <f t="shared" si="0"/>
        <v>0.6000000000000001</v>
      </c>
      <c r="D12" s="11">
        <v>1</v>
      </c>
      <c r="E12" s="20">
        <f t="shared" si="1"/>
        <v>0.3135483870967742</v>
      </c>
      <c r="F12" s="20">
        <f>E12-E11</f>
        <v>0.3135483870967742</v>
      </c>
      <c r="G12" s="30">
        <f>F12/0.3</f>
        <v>1.0451612903225806</v>
      </c>
    </row>
    <row r="13" spans="2:7" ht="12.75">
      <c r="B13" s="11">
        <v>15</v>
      </c>
      <c r="C13" s="19">
        <f t="shared" si="0"/>
        <v>0.8999999999999999</v>
      </c>
      <c r="D13" s="11">
        <v>2</v>
      </c>
      <c r="E13" s="20">
        <f t="shared" si="1"/>
        <v>0.6270967741935484</v>
      </c>
      <c r="F13" s="20">
        <f aca="true" t="shared" si="2" ref="F13:F30">E13-E12</f>
        <v>0.3135483870967742</v>
      </c>
      <c r="G13" s="30">
        <f aca="true" t="shared" si="3" ref="G13:G30">F13/0.3</f>
        <v>1.0451612903225806</v>
      </c>
    </row>
    <row r="14" spans="2:7" ht="12.75">
      <c r="B14" s="11">
        <v>20</v>
      </c>
      <c r="C14" s="19">
        <f t="shared" si="0"/>
        <v>1.2000000000000002</v>
      </c>
      <c r="D14" s="11">
        <v>3</v>
      </c>
      <c r="E14" s="20">
        <f t="shared" si="1"/>
        <v>0.9406451612903225</v>
      </c>
      <c r="F14" s="20">
        <f t="shared" si="2"/>
        <v>0.31354838709677413</v>
      </c>
      <c r="G14" s="30">
        <f t="shared" si="3"/>
        <v>1.0451612903225804</v>
      </c>
    </row>
    <row r="15" spans="2:7" ht="12.75">
      <c r="B15" s="11">
        <v>25</v>
      </c>
      <c r="C15" s="19">
        <f t="shared" si="0"/>
        <v>1.5</v>
      </c>
      <c r="D15" s="11">
        <v>6</v>
      </c>
      <c r="E15" s="20">
        <f t="shared" si="1"/>
        <v>1.881290322580645</v>
      </c>
      <c r="F15" s="20">
        <f t="shared" si="2"/>
        <v>0.9406451612903225</v>
      </c>
      <c r="G15" s="30">
        <f t="shared" si="3"/>
        <v>3.1354838709677417</v>
      </c>
    </row>
    <row r="16" spans="2:7" ht="12.75">
      <c r="B16" s="11">
        <v>30</v>
      </c>
      <c r="C16" s="19">
        <f t="shared" si="0"/>
        <v>1.7999999999999998</v>
      </c>
      <c r="D16" s="11">
        <v>12</v>
      </c>
      <c r="E16" s="20">
        <f t="shared" si="1"/>
        <v>3.76258064516129</v>
      </c>
      <c r="F16" s="20">
        <f t="shared" si="2"/>
        <v>1.881290322580645</v>
      </c>
      <c r="G16" s="30">
        <f t="shared" si="3"/>
        <v>6.2709677419354835</v>
      </c>
    </row>
    <row r="17" spans="2:7" ht="12.75">
      <c r="B17" s="11">
        <v>35</v>
      </c>
      <c r="C17" s="19">
        <f t="shared" si="0"/>
        <v>2.0999999999999996</v>
      </c>
      <c r="D17" s="11">
        <v>19</v>
      </c>
      <c r="E17" s="20">
        <f t="shared" si="1"/>
        <v>5.957419354838709</v>
      </c>
      <c r="F17" s="20">
        <f t="shared" si="2"/>
        <v>2.1948387096774193</v>
      </c>
      <c r="G17" s="30">
        <f t="shared" si="3"/>
        <v>7.316129032258065</v>
      </c>
    </row>
    <row r="18" spans="2:7" ht="12.75">
      <c r="B18" s="11">
        <v>40</v>
      </c>
      <c r="C18" s="19">
        <f t="shared" si="0"/>
        <v>2.4000000000000004</v>
      </c>
      <c r="D18" s="11">
        <v>32</v>
      </c>
      <c r="E18" s="20">
        <f t="shared" si="1"/>
        <v>10.033548387096774</v>
      </c>
      <c r="F18" s="20">
        <f t="shared" si="2"/>
        <v>4.0761290322580646</v>
      </c>
      <c r="G18" s="30">
        <f t="shared" si="3"/>
        <v>13.587096774193549</v>
      </c>
    </row>
    <row r="19" spans="2:7" ht="12.75">
      <c r="B19" s="11">
        <v>45</v>
      </c>
      <c r="C19" s="19">
        <f t="shared" si="0"/>
        <v>2.7</v>
      </c>
      <c r="D19" s="11">
        <v>44</v>
      </c>
      <c r="E19" s="20">
        <f t="shared" si="1"/>
        <v>13.796129032258063</v>
      </c>
      <c r="F19" s="20">
        <f t="shared" si="2"/>
        <v>3.7625806451612895</v>
      </c>
      <c r="G19" s="30">
        <f t="shared" si="3"/>
        <v>12.541935483870965</v>
      </c>
    </row>
    <row r="20" spans="2:7" ht="12.75">
      <c r="B20" s="11">
        <v>50</v>
      </c>
      <c r="C20" s="19">
        <f t="shared" si="0"/>
        <v>3</v>
      </c>
      <c r="D20" s="11">
        <v>54</v>
      </c>
      <c r="E20" s="20">
        <f t="shared" si="1"/>
        <v>16.931612903225805</v>
      </c>
      <c r="F20" s="20">
        <f t="shared" si="2"/>
        <v>3.1354838709677413</v>
      </c>
      <c r="G20" s="30">
        <f t="shared" si="3"/>
        <v>10.451612903225804</v>
      </c>
    </row>
    <row r="21" spans="2:7" ht="12.75">
      <c r="B21" s="11">
        <v>55</v>
      </c>
      <c r="C21" s="19">
        <f t="shared" si="0"/>
        <v>3.3000000000000003</v>
      </c>
      <c r="D21" s="11">
        <v>61</v>
      </c>
      <c r="E21" s="20">
        <f t="shared" si="1"/>
        <v>19.126451612903224</v>
      </c>
      <c r="F21" s="20">
        <f t="shared" si="2"/>
        <v>2.19483870967742</v>
      </c>
      <c r="G21" s="30">
        <f t="shared" si="3"/>
        <v>7.3161290322580665</v>
      </c>
    </row>
    <row r="22" spans="2:7" ht="12.75">
      <c r="B22" s="11">
        <v>60</v>
      </c>
      <c r="C22" s="19">
        <f t="shared" si="0"/>
        <v>3.5999999999999996</v>
      </c>
      <c r="D22" s="11">
        <v>64</v>
      </c>
      <c r="E22" s="20">
        <f t="shared" si="1"/>
        <v>20.067096774193548</v>
      </c>
      <c r="F22" s="20">
        <f t="shared" si="2"/>
        <v>0.9406451612903233</v>
      </c>
      <c r="G22" s="30">
        <f t="shared" si="3"/>
        <v>3.1354838709677444</v>
      </c>
    </row>
    <row r="23" spans="2:7" ht="12.75">
      <c r="B23" s="11">
        <v>65</v>
      </c>
      <c r="C23" s="19">
        <f t="shared" si="0"/>
        <v>3.9000000000000004</v>
      </c>
      <c r="D23" s="11">
        <v>67</v>
      </c>
      <c r="E23" s="20">
        <f t="shared" si="1"/>
        <v>21.00774193548387</v>
      </c>
      <c r="F23" s="20">
        <f t="shared" si="2"/>
        <v>0.9406451612903233</v>
      </c>
      <c r="G23" s="30">
        <f t="shared" si="3"/>
        <v>3.1354838709677444</v>
      </c>
    </row>
    <row r="24" spans="2:7" ht="12.75">
      <c r="B24" s="11">
        <v>70</v>
      </c>
      <c r="C24" s="19">
        <f t="shared" si="0"/>
        <v>4.199999999999999</v>
      </c>
      <c r="D24" s="11">
        <v>71</v>
      </c>
      <c r="E24" s="20">
        <f t="shared" si="1"/>
        <v>22.261935483870964</v>
      </c>
      <c r="F24" s="20">
        <f t="shared" si="2"/>
        <v>1.254193548387093</v>
      </c>
      <c r="G24" s="30">
        <f t="shared" si="3"/>
        <v>4.18064516129031</v>
      </c>
    </row>
    <row r="25" spans="2:7" ht="12.75">
      <c r="B25" s="11">
        <v>75</v>
      </c>
      <c r="C25" s="19">
        <f t="shared" si="0"/>
        <v>4.5</v>
      </c>
      <c r="D25" s="11">
        <v>75</v>
      </c>
      <c r="E25" s="20">
        <f t="shared" si="1"/>
        <v>23.516129032258064</v>
      </c>
      <c r="F25" s="20">
        <f t="shared" si="2"/>
        <v>1.2541935483871</v>
      </c>
      <c r="G25" s="30">
        <f t="shared" si="3"/>
        <v>4.180645161290334</v>
      </c>
    </row>
    <row r="26" spans="2:7" ht="12.75">
      <c r="B26" s="11">
        <v>80</v>
      </c>
      <c r="C26" s="19">
        <f t="shared" si="0"/>
        <v>4.800000000000001</v>
      </c>
      <c r="D26" s="11">
        <v>80</v>
      </c>
      <c r="E26" s="20">
        <f t="shared" si="1"/>
        <v>25.083870967741934</v>
      </c>
      <c r="F26" s="20">
        <f t="shared" si="2"/>
        <v>1.5677419354838698</v>
      </c>
      <c r="G26" s="30">
        <f t="shared" si="3"/>
        <v>5.2258064516128995</v>
      </c>
    </row>
    <row r="27" spans="2:7" ht="12.75">
      <c r="B27" s="11">
        <v>85</v>
      </c>
      <c r="C27" s="19">
        <f t="shared" si="0"/>
        <v>5.1</v>
      </c>
      <c r="D27" s="11">
        <v>87</v>
      </c>
      <c r="E27" s="20">
        <f t="shared" si="1"/>
        <v>27.278709677419354</v>
      </c>
      <c r="F27" s="20">
        <f t="shared" si="2"/>
        <v>2.19483870967742</v>
      </c>
      <c r="G27" s="30">
        <f t="shared" si="3"/>
        <v>7.3161290322580665</v>
      </c>
    </row>
    <row r="28" spans="2:7" ht="12.75">
      <c r="B28" s="11">
        <v>90</v>
      </c>
      <c r="C28" s="19">
        <f t="shared" si="0"/>
        <v>5.4</v>
      </c>
      <c r="D28" s="11">
        <v>94</v>
      </c>
      <c r="E28" s="20">
        <f t="shared" si="1"/>
        <v>29.47354838709677</v>
      </c>
      <c r="F28" s="20">
        <f t="shared" si="2"/>
        <v>2.1948387096774162</v>
      </c>
      <c r="G28" s="30">
        <f t="shared" si="3"/>
        <v>7.316129032258054</v>
      </c>
    </row>
    <row r="29" spans="2:7" ht="12.75">
      <c r="B29" s="11">
        <v>95</v>
      </c>
      <c r="C29" s="19">
        <f t="shared" si="0"/>
        <v>5.699999999999999</v>
      </c>
      <c r="D29" s="11">
        <v>97</v>
      </c>
      <c r="E29" s="20">
        <f t="shared" si="1"/>
        <v>30.414193548387093</v>
      </c>
      <c r="F29" s="20">
        <f t="shared" si="2"/>
        <v>0.9406451612903233</v>
      </c>
      <c r="G29" s="30">
        <f t="shared" si="3"/>
        <v>3.1354838709677444</v>
      </c>
    </row>
    <row r="30" spans="2:7" ht="12.75">
      <c r="B30" s="11">
        <v>100</v>
      </c>
      <c r="C30" s="19">
        <f t="shared" si="0"/>
        <v>6</v>
      </c>
      <c r="D30" s="11">
        <v>100</v>
      </c>
      <c r="E30" s="20">
        <f t="shared" si="1"/>
        <v>31.354838709677416</v>
      </c>
      <c r="F30" s="20">
        <f t="shared" si="2"/>
        <v>0.9406451612903233</v>
      </c>
      <c r="G30" s="30">
        <f t="shared" si="3"/>
        <v>3.1354838709677444</v>
      </c>
    </row>
    <row r="32" spans="4:6" ht="12.75">
      <c r="D32" s="12" t="s">
        <v>22</v>
      </c>
      <c r="E32" s="25">
        <f>E30</f>
        <v>31.354838709677416</v>
      </c>
      <c r="F32" s="17" t="s">
        <v>13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Picouet</dc:creator>
  <cp:keywords/>
  <dc:description/>
  <cp:lastModifiedBy>Picouet</cp:lastModifiedBy>
  <dcterms:created xsi:type="dcterms:W3CDTF">2002-08-07T11:12:41Z</dcterms:created>
  <dcterms:modified xsi:type="dcterms:W3CDTF">2003-08-13T08:32:00Z</dcterms:modified>
  <cp:category/>
  <cp:version/>
  <cp:contentType/>
  <cp:contentStatus/>
</cp:coreProperties>
</file>