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4520" windowHeight="9120" tabRatio="808" activeTab="0"/>
  </bookViews>
  <sheets>
    <sheet name="information" sheetId="1" r:id="rId1"/>
    <sheet name="données" sheetId="2" r:id="rId2"/>
    <sheet name=" Gumbel_Qp" sheetId="3" r:id="rId3"/>
    <sheet name=" Gumbel_Pm &amp; Qm_GRADEX" sheetId="4" r:id="rId4"/>
    <sheet name=" Gumbel_Pm&amp;Qm_GRADEX - graphe" sheetId="5" r:id="rId5"/>
    <sheet name="Coeff  de pointe" sheetId="6" r:id="rId6"/>
    <sheet name="Coeff de pointe - graphe" sheetId="7" r:id="rId7"/>
  </sheets>
  <definedNames/>
  <calcPr fullCalcOnLoad="1"/>
</workbook>
</file>

<file path=xl/sharedStrings.xml><?xml version="1.0" encoding="utf-8"?>
<sst xmlns="http://schemas.openxmlformats.org/spreadsheetml/2006/main" count="156" uniqueCount="72">
  <si>
    <t>année</t>
  </si>
  <si>
    <t>Viège à Viège</t>
  </si>
  <si>
    <t>Information</t>
  </si>
  <si>
    <t>Données de pluie et de débit</t>
  </si>
  <si>
    <t>[mm/24 h]</t>
  </si>
  <si>
    <t>date</t>
  </si>
  <si>
    <t>(jj.mm.aaaa)</t>
  </si>
  <si>
    <t>[m3/s]</t>
  </si>
  <si>
    <t>rang</t>
  </si>
  <si>
    <t>[-]</t>
  </si>
  <si>
    <t>variable réduite
de Gumbel u</t>
  </si>
  <si>
    <t>précipitations
estimées</t>
  </si>
  <si>
    <t>[mm/24h]</t>
  </si>
  <si>
    <t>fréquence empirique
selon Hazen</t>
  </si>
  <si>
    <t>[km2]</t>
  </si>
  <si>
    <t>débits moyens journaliers
maximaux annuels</t>
  </si>
  <si>
    <t>débits de pointe
correspondant</t>
  </si>
  <si>
    <t>feuille</t>
  </si>
  <si>
    <t>données</t>
  </si>
  <si>
    <t>données des précipitations et des débits</t>
  </si>
  <si>
    <t>débits moyens maximaux
journalier annuels</t>
  </si>
  <si>
    <t>précipitations maximales
journalières annuelles</t>
  </si>
  <si>
    <t>[an]</t>
  </si>
  <si>
    <t>moyenne =</t>
  </si>
  <si>
    <t>b</t>
  </si>
  <si>
    <t>a</t>
  </si>
  <si>
    <t>Coefficients a et b -Méthode des Moments</t>
  </si>
  <si>
    <t>1. Précipitation maximales journalières annuelles</t>
  </si>
  <si>
    <t>2. débits moyens journaliers maximaux annuels</t>
  </si>
  <si>
    <t>Ajustements des données de débit de pointe (m3/s) selon une loi de Gumbel</t>
  </si>
  <si>
    <t>Ecart Type =</t>
  </si>
  <si>
    <t>Techniques d'ajsutement : Méthode des Moments</t>
  </si>
  <si>
    <t>Gamma =</t>
  </si>
  <si>
    <t>probabilité de non dépassement de Q =</t>
  </si>
  <si>
    <t>variable réduite de Gumbel =</t>
  </si>
  <si>
    <t>Qp pour période de retour T  =</t>
  </si>
  <si>
    <t xml:space="preserve">période de retour T = </t>
  </si>
  <si>
    <t>Surface du bassin de la Viège à Viège =</t>
  </si>
  <si>
    <t>[mm]</t>
  </si>
  <si>
    <t>Pmoy pour période de retour T  =</t>
  </si>
  <si>
    <t>probabilité de non dépassement de P =</t>
  </si>
  <si>
    <t>probabilité de non dépassement de Qm =</t>
  </si>
  <si>
    <t>Qmoy pour période de retour T  =</t>
  </si>
  <si>
    <t>Et calcul du GRADEX</t>
  </si>
  <si>
    <t>Point Pivot =</t>
  </si>
  <si>
    <t>[ans]</t>
  </si>
  <si>
    <t>Méthode des Moments</t>
  </si>
  <si>
    <t>Coefficients a et b  - PLUIE</t>
  </si>
  <si>
    <t>Coefficients a et b  - DEBIT</t>
  </si>
  <si>
    <t>Coefficients a et  b de la droite d'extrapolation des débits</t>
  </si>
  <si>
    <t>b (pluie)</t>
  </si>
  <si>
    <t>Temps de retour</t>
  </si>
  <si>
    <t>Valeur des coefficients de pointe pour la série de débits considérée</t>
  </si>
  <si>
    <t>Coefficients de pointe</t>
  </si>
  <si>
    <t>Rappel:</t>
  </si>
  <si>
    <t>débits  de pointe extrapolés</t>
  </si>
  <si>
    <t>débits moyen
estimés</t>
  </si>
  <si>
    <t>débits moyen extrapolés</t>
  </si>
  <si>
    <t>débits moyens journaliers
estimés</t>
  </si>
  <si>
    <t>débits  de pointe Gumbel</t>
  </si>
  <si>
    <t xml:space="preserve"> Gumbel_Qp</t>
  </si>
  <si>
    <t>ajustement des débits de pointe selon une distribution de Gumbel</t>
  </si>
  <si>
    <t xml:space="preserve"> Gumbel_Pm &amp; Qm_GRADEX</t>
  </si>
  <si>
    <t xml:space="preserve"> Gumbel_Pm&amp;Qm_GRADEX - graphe</t>
  </si>
  <si>
    <t>Ajustements des données de pluie et de débit -Graph</t>
  </si>
  <si>
    <t>Coeff  de pointe</t>
  </si>
  <si>
    <t>Coeff de pointe - graphe</t>
  </si>
  <si>
    <t>cellule contenant une formule</t>
  </si>
  <si>
    <t>cellule dont le contenu doit être spécifié par l'utilisateur</t>
  </si>
  <si>
    <t>débits de pointe
estimés</t>
  </si>
  <si>
    <t>3. Calcul des débits extrapolés par la méthode du GRADEX</t>
  </si>
  <si>
    <t>Ajustements des données de pluie et de débit moyens maximaux journaliers annuels selon une loi de Gumbel</t>
  </si>
</sst>
</file>

<file path=xl/styles.xml><?xml version="1.0" encoding="utf-8"?>
<styleSheet xmlns="http://schemas.openxmlformats.org/spreadsheetml/2006/main">
  <numFmts count="3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d/mm/yyyy"/>
    <numFmt numFmtId="166" formatCode="m/d"/>
    <numFmt numFmtId="167" formatCode="dd\-mmm\-yy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000"/>
    <numFmt numFmtId="186" formatCode="0.0000000000"/>
    <numFmt numFmtId="187" formatCode="mm/dd/yy"/>
    <numFmt numFmtId="188" formatCode="mm/dd/yyyy"/>
    <numFmt numFmtId="189" formatCode="0.00000000000"/>
  </numFmts>
  <fonts count="12">
    <font>
      <sz val="10"/>
      <name val="Arial"/>
      <family val="0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9.5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  <font>
      <sz val="10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1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71" fontId="0" fillId="2" borderId="0" xfId="0" applyNumberFormat="1" applyFill="1" applyAlignment="1">
      <alignment horizontal="center"/>
    </xf>
    <xf numFmtId="0" fontId="1" fillId="0" borderId="0" xfId="0" applyFont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2" fontId="10" fillId="3" borderId="8" xfId="0" applyNumberFormat="1" applyFont="1" applyFill="1" applyBorder="1" applyAlignment="1">
      <alignment horizontal="center"/>
    </xf>
    <xf numFmtId="2" fontId="10" fillId="3" borderId="6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70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10" fillId="0" borderId="4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0" xfId="0" applyNumberFormat="1" applyAlignment="1">
      <alignment horizontal="left"/>
    </xf>
    <xf numFmtId="187" fontId="1" fillId="0" borderId="0" xfId="0" applyNumberFormat="1" applyFont="1" applyAlignment="1">
      <alignment horizontal="center"/>
    </xf>
    <xf numFmtId="188" fontId="0" fillId="0" borderId="0" xfId="0" applyNumberFormat="1" applyAlignment="1">
      <alignment horizontal="center"/>
    </xf>
    <xf numFmtId="171" fontId="0" fillId="0" borderId="0" xfId="0" applyNumberForma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1" fontId="1" fillId="3" borderId="0" xfId="0" applyNumberFormat="1" applyFont="1" applyFill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164" fontId="10" fillId="3" borderId="8" xfId="0" applyNumberFormat="1" applyFont="1" applyFill="1" applyBorder="1" applyAlignment="1">
      <alignment horizontal="center"/>
    </xf>
    <xf numFmtId="164" fontId="10" fillId="3" borderId="6" xfId="0" applyNumberFormat="1" applyFont="1" applyFill="1" applyBorder="1" applyAlignment="1">
      <alignment horizontal="center"/>
    </xf>
    <xf numFmtId="1" fontId="10" fillId="3" borderId="6" xfId="0" applyNumberFormat="1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1" fontId="0" fillId="3" borderId="0" xfId="0" applyNumberFormat="1" applyFill="1" applyAlignment="1">
      <alignment horizontal="center"/>
    </xf>
    <xf numFmtId="173" fontId="0" fillId="3" borderId="0" xfId="0" applyNumberFormat="1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3575"/>
          <c:w val="0.928"/>
          <c:h val="0.87775"/>
        </c:manualLayout>
      </c:layout>
      <c:scatterChart>
        <c:scatterStyle val="lineMarker"/>
        <c:varyColors val="0"/>
        <c:ser>
          <c:idx val="3"/>
          <c:order val="0"/>
          <c:tx>
            <c:v>débits observés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 Gumbel_Qp'!$F$14:$F$56</c:f>
              <c:numCache/>
            </c:numRef>
          </c:xVal>
          <c:yVal>
            <c:numRef>
              <c:f>' Gumbel_Qp'!$G$14:$G$56</c:f>
              <c:numCache/>
            </c:numRef>
          </c:yVal>
          <c:smooth val="0"/>
        </c:ser>
        <c:ser>
          <c:idx val="0"/>
          <c:order val="1"/>
          <c:tx>
            <c:v>Débits estimés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Gumbel_Qp'!$F$14:$F$56</c:f>
              <c:numCache/>
            </c:numRef>
          </c:xVal>
          <c:yVal>
            <c:numRef>
              <c:f>' Gumbel_Qp'!$H$14:$H$56</c:f>
              <c:numCache/>
            </c:numRef>
          </c:yVal>
          <c:smooth val="0"/>
        </c:ser>
        <c:axId val="28232423"/>
        <c:axId val="52765216"/>
      </c:scatterChart>
      <c:valAx>
        <c:axId val="28232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variable réduite de Gumbel u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765216"/>
        <c:crosses val="autoZero"/>
        <c:crossBetween val="midCat"/>
        <c:dispUnits/>
        <c:minorUnit val="0.25"/>
      </c:valAx>
      <c:valAx>
        <c:axId val="52765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Débit de pointe [m3/s]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232423"/>
        <c:crosses val="autoZero"/>
        <c:crossBetween val="midCat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"/>
          <c:w val="0.954"/>
          <c:h val="0.833"/>
        </c:manualLayout>
      </c:layout>
      <c:scatterChart>
        <c:scatterStyle val="lineMarker"/>
        <c:varyColors val="0"/>
        <c:ser>
          <c:idx val="1"/>
          <c:order val="0"/>
          <c:tx>
            <c:v>précipitations observées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 Gumbel_Pm &amp; Qm_GRADEX'!$E$14:$E$47</c:f>
              <c:numCache>
                <c:ptCount val="34"/>
                <c:pt idx="0">
                  <c:v>-1.4397184637016933</c:v>
                </c:pt>
                <c:pt idx="1">
                  <c:v>-1.1381199531174415</c:v>
                </c:pt>
                <c:pt idx="2">
                  <c:v>-0.9593769614912596</c:v>
                </c:pt>
                <c:pt idx="3">
                  <c:v>-0.8213634034660299</c:v>
                </c:pt>
                <c:pt idx="4">
                  <c:v>-0.7042271344555692</c:v>
                </c:pt>
                <c:pt idx="5">
                  <c:v>-0.5997220607209012</c:v>
                </c:pt>
                <c:pt idx="6">
                  <c:v>-0.5035341138287572</c:v>
                </c:pt>
                <c:pt idx="7">
                  <c:v>-0.4130744197735964</c:v>
                </c:pt>
                <c:pt idx="8">
                  <c:v>-0.32663425997828094</c:v>
                </c:pt>
                <c:pt idx="9">
                  <c:v>-0.2430000799103677</c:v>
                </c:pt>
                <c:pt idx="10">
                  <c:v>-0.16125560917937515</c:v>
                </c:pt>
                <c:pt idx="11">
                  <c:v>-0.08067034689478633</c:v>
                </c:pt>
                <c:pt idx="12">
                  <c:v>-0.0006316807556018817</c:v>
                </c:pt>
                <c:pt idx="13">
                  <c:v>0.07939950546967164</c:v>
                </c:pt>
                <c:pt idx="14">
                  <c:v>0.1599201032684791</c:v>
                </c:pt>
                <c:pt idx="15">
                  <c:v>0.24140872272065303</c:v>
                </c:pt>
                <c:pt idx="16">
                  <c:v>0.32434585805489075</c:v>
                </c:pt>
                <c:pt idx="17">
                  <c:v>0.4092327311647044</c:v>
                </c:pt>
                <c:pt idx="18">
                  <c:v>0.4966108137074337</c:v>
                </c:pt>
                <c:pt idx="19">
                  <c:v>0.5870840055414098</c:v>
                </c:pt>
                <c:pt idx="20">
                  <c:v>0.6813458144809069</c:v>
                </c:pt>
                <c:pt idx="21">
                  <c:v>0.7802147275288004</c:v>
                </c:pt>
                <c:pt idx="22">
                  <c:v>0.8846825373688825</c:v>
                </c:pt>
                <c:pt idx="23">
                  <c:v>0.9959832206609387</c:v>
                </c:pt>
                <c:pt idx="24">
                  <c:v>1.1156951522565817</c:v>
                </c:pt>
                <c:pt idx="25">
                  <c:v>1.2458993237072382</c:v>
                </c:pt>
                <c:pt idx="26">
                  <c:v>1.389436124798959</c:v>
                </c:pt>
                <c:pt idx="27">
                  <c:v>1.5503461356780983</c:v>
                </c:pt>
                <c:pt idx="28">
                  <c:v>1.7346812470012143</c:v>
                </c:pt>
                <c:pt idx="29">
                  <c:v>1.9521376709872431</c:v>
                </c:pt>
                <c:pt idx="30">
                  <c:v>2.2197723085792758</c:v>
                </c:pt>
                <c:pt idx="31">
                  <c:v>2.572126326199662</c:v>
                </c:pt>
                <c:pt idx="32">
                  <c:v>3.09842002466534</c:v>
                </c:pt>
                <c:pt idx="33">
                  <c:v>4.212109307548763</c:v>
                </c:pt>
              </c:numCache>
            </c:numRef>
          </c:xVal>
          <c:yVal>
            <c:numRef>
              <c:f>' Gumbel_Pm &amp; Qm_GRADEX'!$F$14:$F$47</c:f>
              <c:numCache>
                <c:ptCount val="34"/>
                <c:pt idx="0">
                  <c:v>21.14</c:v>
                </c:pt>
                <c:pt idx="1">
                  <c:v>24.533</c:v>
                </c:pt>
                <c:pt idx="2">
                  <c:v>25.083000000000002</c:v>
                </c:pt>
                <c:pt idx="3">
                  <c:v>26.15</c:v>
                </c:pt>
                <c:pt idx="4">
                  <c:v>26.7</c:v>
                </c:pt>
                <c:pt idx="5">
                  <c:v>26.917</c:v>
                </c:pt>
                <c:pt idx="6">
                  <c:v>28.18</c:v>
                </c:pt>
                <c:pt idx="7">
                  <c:v>28.3</c:v>
                </c:pt>
                <c:pt idx="8">
                  <c:v>29.1</c:v>
                </c:pt>
                <c:pt idx="9">
                  <c:v>29.482999999999997</c:v>
                </c:pt>
                <c:pt idx="10">
                  <c:v>31.067</c:v>
                </c:pt>
                <c:pt idx="11">
                  <c:v>32.583</c:v>
                </c:pt>
                <c:pt idx="12">
                  <c:v>32.88</c:v>
                </c:pt>
                <c:pt idx="13">
                  <c:v>33.632999999999996</c:v>
                </c:pt>
                <c:pt idx="14">
                  <c:v>35.02</c:v>
                </c:pt>
                <c:pt idx="15">
                  <c:v>35.367000000000004</c:v>
                </c:pt>
                <c:pt idx="16">
                  <c:v>35.767</c:v>
                </c:pt>
                <c:pt idx="17">
                  <c:v>35.917</c:v>
                </c:pt>
                <c:pt idx="18">
                  <c:v>38.417</c:v>
                </c:pt>
                <c:pt idx="19">
                  <c:v>38.517</c:v>
                </c:pt>
                <c:pt idx="20">
                  <c:v>40.25</c:v>
                </c:pt>
                <c:pt idx="21">
                  <c:v>40.86</c:v>
                </c:pt>
                <c:pt idx="22">
                  <c:v>40.983</c:v>
                </c:pt>
                <c:pt idx="23">
                  <c:v>41.85</c:v>
                </c:pt>
                <c:pt idx="24">
                  <c:v>45.983</c:v>
                </c:pt>
                <c:pt idx="25">
                  <c:v>46.382999999999996</c:v>
                </c:pt>
                <c:pt idx="26">
                  <c:v>48.617000000000004</c:v>
                </c:pt>
                <c:pt idx="27">
                  <c:v>50.517</c:v>
                </c:pt>
                <c:pt idx="28">
                  <c:v>51.15</c:v>
                </c:pt>
                <c:pt idx="29">
                  <c:v>52.166999999999994</c:v>
                </c:pt>
                <c:pt idx="30">
                  <c:v>59.9</c:v>
                </c:pt>
                <c:pt idx="31">
                  <c:v>66.45</c:v>
                </c:pt>
                <c:pt idx="32">
                  <c:v>78.36</c:v>
                </c:pt>
                <c:pt idx="33">
                  <c:v>105.64</c:v>
                </c:pt>
              </c:numCache>
            </c:numRef>
          </c:yVal>
          <c:smooth val="0"/>
        </c:ser>
        <c:ser>
          <c:idx val="3"/>
          <c:order val="1"/>
          <c:tx>
            <c:v>débits observés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 Gumbel_Pm &amp; Qm_GRADEX'!$M$14:$M$56</c:f>
              <c:numCache>
                <c:ptCount val="43"/>
                <c:pt idx="0">
                  <c:v>-1.493880539808272</c:v>
                </c:pt>
                <c:pt idx="1">
                  <c:v>-1.2106708246963906</c:v>
                </c:pt>
                <c:pt idx="2">
                  <c:v>-1.045531216040954</c:v>
                </c:pt>
                <c:pt idx="3">
                  <c:v>-0.9196599086977072</c:v>
                </c:pt>
                <c:pt idx="4">
                  <c:v>-0.8140908689391367</c:v>
                </c:pt>
                <c:pt idx="5">
                  <c:v>-0.7209821791942987</c:v>
                </c:pt>
                <c:pt idx="6">
                  <c:v>-0.6362582274197154</c:v>
                </c:pt>
                <c:pt idx="7">
                  <c:v>-0.5574976005317674</c:v>
                </c:pt>
                <c:pt idx="8">
                  <c:v>-0.483125874871362</c:v>
                </c:pt>
                <c:pt idx="9">
                  <c:v>-0.41204893182258895</c:v>
                </c:pt>
                <c:pt idx="10">
                  <c:v>-0.3434654828664524</c:v>
                </c:pt>
                <c:pt idx="11">
                  <c:v>-0.3434654828664524</c:v>
                </c:pt>
                <c:pt idx="12">
                  <c:v>-0.21145265543554306</c:v>
                </c:pt>
                <c:pt idx="13">
                  <c:v>-0.21145265543554306</c:v>
                </c:pt>
                <c:pt idx="14">
                  <c:v>-0.21145265543554306</c:v>
                </c:pt>
                <c:pt idx="15">
                  <c:v>-0.02015559614079967</c:v>
                </c:pt>
                <c:pt idx="16">
                  <c:v>0.04307480646009497</c:v>
                </c:pt>
                <c:pt idx="17">
                  <c:v>0.04307480646009497</c:v>
                </c:pt>
                <c:pt idx="18">
                  <c:v>0.04307480646009497</c:v>
                </c:pt>
                <c:pt idx="19">
                  <c:v>0.23472833387477082</c:v>
                </c:pt>
                <c:pt idx="20">
                  <c:v>0.23472833387477082</c:v>
                </c:pt>
                <c:pt idx="21">
                  <c:v>0.36651292058166435</c:v>
                </c:pt>
                <c:pt idx="22">
                  <c:v>0.4343511107136253</c:v>
                </c:pt>
                <c:pt idx="23">
                  <c:v>0.503850515585057</c:v>
                </c:pt>
                <c:pt idx="24">
                  <c:v>0.5753161493569112</c:v>
                </c:pt>
                <c:pt idx="25">
                  <c:v>0.6490888347027974</c:v>
                </c:pt>
                <c:pt idx="26">
                  <c:v>0.7255559517428039</c:v>
                </c:pt>
                <c:pt idx="27">
                  <c:v>0.7255559517428039</c:v>
                </c:pt>
                <c:pt idx="28">
                  <c:v>0.7255559517428039</c:v>
                </c:pt>
                <c:pt idx="29">
                  <c:v>0.7255559517428039</c:v>
                </c:pt>
                <c:pt idx="30">
                  <c:v>1.0686455150556895</c:v>
                </c:pt>
                <c:pt idx="31">
                  <c:v>1.167279095906295</c:v>
                </c:pt>
                <c:pt idx="32">
                  <c:v>1.167279095906295</c:v>
                </c:pt>
                <c:pt idx="33">
                  <c:v>1.3876766085336771</c:v>
                </c:pt>
                <c:pt idx="34">
                  <c:v>1.5130338236380432</c:v>
                </c:pt>
                <c:pt idx="35">
                  <c:v>1.5130338236380432</c:v>
                </c:pt>
                <c:pt idx="36">
                  <c:v>1.808572895397517</c:v>
                </c:pt>
                <c:pt idx="37">
                  <c:v>1.9888027451459556</c:v>
                </c:pt>
                <c:pt idx="38">
                  <c:v>2.202360875964643</c:v>
                </c:pt>
                <c:pt idx="39">
                  <c:v>2.4662877370822174</c:v>
                </c:pt>
                <c:pt idx="40">
                  <c:v>2.81510979969981</c:v>
                </c:pt>
                <c:pt idx="41">
                  <c:v>3.338034193010287</c:v>
                </c:pt>
                <c:pt idx="42">
                  <c:v>4.448504976254835</c:v>
                </c:pt>
              </c:numCache>
            </c:numRef>
          </c:xVal>
          <c:yVal>
            <c:numRef>
              <c:f>' Gumbel_Pm &amp; Qm_GRADEX'!$O$14:$O$56</c:f>
              <c:numCache>
                <c:ptCount val="43"/>
                <c:pt idx="0">
                  <c:v>8.851002570694087</c:v>
                </c:pt>
                <c:pt idx="1">
                  <c:v>10.605655526992289</c:v>
                </c:pt>
                <c:pt idx="2">
                  <c:v>11.327506426735217</c:v>
                </c:pt>
                <c:pt idx="3">
                  <c:v>11.54961439588689</c:v>
                </c:pt>
                <c:pt idx="4">
                  <c:v>12.104884318766068</c:v>
                </c:pt>
                <c:pt idx="5">
                  <c:v>12.215938303341902</c:v>
                </c:pt>
                <c:pt idx="6">
                  <c:v>12.771208226221079</c:v>
                </c:pt>
                <c:pt idx="7">
                  <c:v>12.882262210796917</c:v>
                </c:pt>
                <c:pt idx="8">
                  <c:v>13.215424164524421</c:v>
                </c:pt>
                <c:pt idx="9">
                  <c:v>13.326478149100257</c:v>
                </c:pt>
                <c:pt idx="10">
                  <c:v>13.548586118251928</c:v>
                </c:pt>
                <c:pt idx="11">
                  <c:v>13.548586118251928</c:v>
                </c:pt>
                <c:pt idx="12">
                  <c:v>13.7706940874036</c:v>
                </c:pt>
                <c:pt idx="13">
                  <c:v>13.7706940874036</c:v>
                </c:pt>
                <c:pt idx="14">
                  <c:v>13.7706940874036</c:v>
                </c:pt>
                <c:pt idx="15">
                  <c:v>13.881748071979434</c:v>
                </c:pt>
                <c:pt idx="16">
                  <c:v>14.214910025706942</c:v>
                </c:pt>
                <c:pt idx="17">
                  <c:v>14.214910025706942</c:v>
                </c:pt>
                <c:pt idx="18">
                  <c:v>14.214910025706942</c:v>
                </c:pt>
                <c:pt idx="19">
                  <c:v>14.325964010282776</c:v>
                </c:pt>
                <c:pt idx="20">
                  <c:v>14.325964010282776</c:v>
                </c:pt>
                <c:pt idx="21">
                  <c:v>14.770179948586119</c:v>
                </c:pt>
                <c:pt idx="22">
                  <c:v>14.992287917737789</c:v>
                </c:pt>
                <c:pt idx="23">
                  <c:v>15.103341902313627</c:v>
                </c:pt>
                <c:pt idx="24">
                  <c:v>15.436503856041131</c:v>
                </c:pt>
                <c:pt idx="25">
                  <c:v>15.547557840616967</c:v>
                </c:pt>
                <c:pt idx="26">
                  <c:v>15.658611825192803</c:v>
                </c:pt>
                <c:pt idx="27">
                  <c:v>15.658611825192803</c:v>
                </c:pt>
                <c:pt idx="28">
                  <c:v>15.658611825192803</c:v>
                </c:pt>
                <c:pt idx="29">
                  <c:v>15.658611825192803</c:v>
                </c:pt>
                <c:pt idx="30">
                  <c:v>15.880719794344474</c:v>
                </c:pt>
                <c:pt idx="31">
                  <c:v>16.102827763496144</c:v>
                </c:pt>
                <c:pt idx="32">
                  <c:v>16.102827763496144</c:v>
                </c:pt>
                <c:pt idx="33">
                  <c:v>16.547043701799485</c:v>
                </c:pt>
                <c:pt idx="34">
                  <c:v>16.65809768637532</c:v>
                </c:pt>
                <c:pt idx="35">
                  <c:v>16.65809768637532</c:v>
                </c:pt>
                <c:pt idx="36">
                  <c:v>16.76915167095116</c:v>
                </c:pt>
                <c:pt idx="37">
                  <c:v>17.10231362467866</c:v>
                </c:pt>
                <c:pt idx="38">
                  <c:v>18.101799485861182</c:v>
                </c:pt>
                <c:pt idx="39">
                  <c:v>19.32339331619537</c:v>
                </c:pt>
                <c:pt idx="40">
                  <c:v>20.767095115681236</c:v>
                </c:pt>
                <c:pt idx="41">
                  <c:v>21.43341902313625</c:v>
                </c:pt>
                <c:pt idx="42">
                  <c:v>23.32133676092545</c:v>
                </c:pt>
              </c:numCache>
            </c:numRef>
          </c:yVal>
          <c:smooth val="0"/>
        </c:ser>
        <c:ser>
          <c:idx val="0"/>
          <c:order val="2"/>
          <c:tx>
            <c:v>Droite d'ajustement des débits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Gumbel_Pm &amp; Qm_GRADEX'!$M$14:$M$56</c:f>
              <c:numCache>
                <c:ptCount val="43"/>
                <c:pt idx="0">
                  <c:v>-1.493880539808272</c:v>
                </c:pt>
                <c:pt idx="1">
                  <c:v>-1.2106708246963906</c:v>
                </c:pt>
                <c:pt idx="2">
                  <c:v>-1.045531216040954</c:v>
                </c:pt>
                <c:pt idx="3">
                  <c:v>-0.9196599086977072</c:v>
                </c:pt>
                <c:pt idx="4">
                  <c:v>-0.8140908689391367</c:v>
                </c:pt>
                <c:pt idx="5">
                  <c:v>-0.7209821791942987</c:v>
                </c:pt>
                <c:pt idx="6">
                  <c:v>-0.6362582274197154</c:v>
                </c:pt>
                <c:pt idx="7">
                  <c:v>-0.5574976005317674</c:v>
                </c:pt>
                <c:pt idx="8">
                  <c:v>-0.483125874871362</c:v>
                </c:pt>
                <c:pt idx="9">
                  <c:v>-0.41204893182258895</c:v>
                </c:pt>
                <c:pt idx="10">
                  <c:v>-0.3434654828664524</c:v>
                </c:pt>
                <c:pt idx="11">
                  <c:v>-0.3434654828664524</c:v>
                </c:pt>
                <c:pt idx="12">
                  <c:v>-0.21145265543554306</c:v>
                </c:pt>
                <c:pt idx="13">
                  <c:v>-0.21145265543554306</c:v>
                </c:pt>
                <c:pt idx="14">
                  <c:v>-0.21145265543554306</c:v>
                </c:pt>
                <c:pt idx="15">
                  <c:v>-0.02015559614079967</c:v>
                </c:pt>
                <c:pt idx="16">
                  <c:v>0.04307480646009497</c:v>
                </c:pt>
                <c:pt idx="17">
                  <c:v>0.04307480646009497</c:v>
                </c:pt>
                <c:pt idx="18">
                  <c:v>0.04307480646009497</c:v>
                </c:pt>
                <c:pt idx="19">
                  <c:v>0.23472833387477082</c:v>
                </c:pt>
                <c:pt idx="20">
                  <c:v>0.23472833387477082</c:v>
                </c:pt>
                <c:pt idx="21">
                  <c:v>0.36651292058166435</c:v>
                </c:pt>
                <c:pt idx="22">
                  <c:v>0.4343511107136253</c:v>
                </c:pt>
                <c:pt idx="23">
                  <c:v>0.503850515585057</c:v>
                </c:pt>
                <c:pt idx="24">
                  <c:v>0.5753161493569112</c:v>
                </c:pt>
                <c:pt idx="25">
                  <c:v>0.6490888347027974</c:v>
                </c:pt>
                <c:pt idx="26">
                  <c:v>0.7255559517428039</c:v>
                </c:pt>
                <c:pt idx="27">
                  <c:v>0.7255559517428039</c:v>
                </c:pt>
                <c:pt idx="28">
                  <c:v>0.7255559517428039</c:v>
                </c:pt>
                <c:pt idx="29">
                  <c:v>0.7255559517428039</c:v>
                </c:pt>
                <c:pt idx="30">
                  <c:v>1.0686455150556895</c:v>
                </c:pt>
                <c:pt idx="31">
                  <c:v>1.167279095906295</c:v>
                </c:pt>
                <c:pt idx="32">
                  <c:v>1.167279095906295</c:v>
                </c:pt>
                <c:pt idx="33">
                  <c:v>1.3876766085336771</c:v>
                </c:pt>
                <c:pt idx="34">
                  <c:v>1.5130338236380432</c:v>
                </c:pt>
                <c:pt idx="35">
                  <c:v>1.5130338236380432</c:v>
                </c:pt>
                <c:pt idx="36">
                  <c:v>1.808572895397517</c:v>
                </c:pt>
                <c:pt idx="37">
                  <c:v>1.9888027451459556</c:v>
                </c:pt>
                <c:pt idx="38">
                  <c:v>2.202360875964643</c:v>
                </c:pt>
                <c:pt idx="39">
                  <c:v>2.4662877370822174</c:v>
                </c:pt>
                <c:pt idx="40">
                  <c:v>2.81510979969981</c:v>
                </c:pt>
                <c:pt idx="41">
                  <c:v>3.338034193010287</c:v>
                </c:pt>
                <c:pt idx="42">
                  <c:v>4.448504976254835</c:v>
                </c:pt>
              </c:numCache>
            </c:numRef>
          </c:xVal>
          <c:yVal>
            <c:numRef>
              <c:f>' Gumbel_Pm &amp; Qm_GRADEX'!$P$14:$P$56</c:f>
              <c:numCache>
                <c:ptCount val="43"/>
                <c:pt idx="0">
                  <c:v>10.558911995846067</c:v>
                </c:pt>
                <c:pt idx="1">
                  <c:v>11.16839974160416</c:v>
                </c:pt>
                <c:pt idx="2">
                  <c:v>11.52379209731842</c:v>
                </c:pt>
                <c:pt idx="3">
                  <c:v>11.794676234672087</c:v>
                </c:pt>
                <c:pt idx="4">
                  <c:v>12.021868426998115</c:v>
                </c:pt>
                <c:pt idx="5">
                  <c:v>12.22224504684907</c:v>
                </c:pt>
                <c:pt idx="6">
                  <c:v>12.404577105473573</c:v>
                </c:pt>
                <c:pt idx="7">
                  <c:v>12.574075658577467</c:v>
                </c:pt>
                <c:pt idx="8">
                  <c:v>12.734128979499006</c:v>
                </c:pt>
                <c:pt idx="9">
                  <c:v>12.887091690460597</c:v>
                </c:pt>
                <c:pt idx="10">
                  <c:v>13.034688222182956</c:v>
                </c:pt>
                <c:pt idx="11">
                  <c:v>13.034688222182956</c:v>
                </c:pt>
                <c:pt idx="12">
                  <c:v>13.318789353989933</c:v>
                </c:pt>
                <c:pt idx="13">
                  <c:v>13.318789353989933</c:v>
                </c:pt>
                <c:pt idx="14">
                  <c:v>13.318789353989933</c:v>
                </c:pt>
                <c:pt idx="15">
                  <c:v>13.730474431225527</c:v>
                </c:pt>
                <c:pt idx="16">
                  <c:v>13.866550820869758</c:v>
                </c:pt>
                <c:pt idx="17">
                  <c:v>13.866550820869758</c:v>
                </c:pt>
                <c:pt idx="18">
                  <c:v>13.866550820869758</c:v>
                </c:pt>
                <c:pt idx="19">
                  <c:v>14.279003043225238</c:v>
                </c:pt>
                <c:pt idx="20">
                  <c:v>14.279003043225238</c:v>
                </c:pt>
                <c:pt idx="21">
                  <c:v>14.56261298452233</c:v>
                </c:pt>
                <c:pt idx="22">
                  <c:v>14.708605665470806</c:v>
                </c:pt>
                <c:pt idx="23">
                  <c:v>14.8581734004261</c:v>
                </c:pt>
                <c:pt idx="24">
                  <c:v>15.01197260187501</c:v>
                </c:pt>
                <c:pt idx="25">
                  <c:v>15.17073674480783</c:v>
                </c:pt>
                <c:pt idx="26">
                  <c:v>15.33529949919965</c:v>
                </c:pt>
                <c:pt idx="27">
                  <c:v>15.33529949919965</c:v>
                </c:pt>
                <c:pt idx="28">
                  <c:v>15.33529949919965</c:v>
                </c:pt>
                <c:pt idx="29">
                  <c:v>15.33529949919965</c:v>
                </c:pt>
                <c:pt idx="30">
                  <c:v>16.073652999728722</c:v>
                </c:pt>
                <c:pt idx="31">
                  <c:v>16.285919583962727</c:v>
                </c:pt>
                <c:pt idx="32">
                  <c:v>16.285919583962727</c:v>
                </c:pt>
                <c:pt idx="33">
                  <c:v>16.760230936907973</c:v>
                </c:pt>
                <c:pt idx="34">
                  <c:v>17.030008710662273</c:v>
                </c:pt>
                <c:pt idx="35">
                  <c:v>17.030008710662273</c:v>
                </c:pt>
                <c:pt idx="36">
                  <c:v>17.666030121717903</c:v>
                </c:pt>
                <c:pt idx="37">
                  <c:v>18.053897765305273</c:v>
                </c:pt>
                <c:pt idx="38">
                  <c:v>18.513490275009868</c:v>
                </c:pt>
                <c:pt idx="39">
                  <c:v>19.08147992735641</c:v>
                </c:pt>
                <c:pt idx="40">
                  <c:v>19.83217018009543</c:v>
                </c:pt>
                <c:pt idx="41">
                  <c:v>20.957541213200045</c:v>
                </c:pt>
                <c:pt idx="42">
                  <c:v>23.347354479819693</c:v>
                </c:pt>
              </c:numCache>
            </c:numRef>
          </c:yVal>
          <c:smooth val="0"/>
        </c:ser>
        <c:ser>
          <c:idx val="2"/>
          <c:order val="3"/>
          <c:tx>
            <c:v>Droite d'ajustement des pluies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Gumbel_Pm &amp; Qm_GRADEX'!$E$14:$E$47</c:f>
              <c:numCache>
                <c:ptCount val="34"/>
                <c:pt idx="0">
                  <c:v>-1.4397184637016933</c:v>
                </c:pt>
                <c:pt idx="1">
                  <c:v>-1.1381199531174415</c:v>
                </c:pt>
                <c:pt idx="2">
                  <c:v>-0.9593769614912596</c:v>
                </c:pt>
                <c:pt idx="3">
                  <c:v>-0.8213634034660299</c:v>
                </c:pt>
                <c:pt idx="4">
                  <c:v>-0.7042271344555692</c:v>
                </c:pt>
                <c:pt idx="5">
                  <c:v>-0.5997220607209012</c:v>
                </c:pt>
                <c:pt idx="6">
                  <c:v>-0.5035341138287572</c:v>
                </c:pt>
                <c:pt idx="7">
                  <c:v>-0.4130744197735964</c:v>
                </c:pt>
                <c:pt idx="8">
                  <c:v>-0.32663425997828094</c:v>
                </c:pt>
                <c:pt idx="9">
                  <c:v>-0.2430000799103677</c:v>
                </c:pt>
                <c:pt idx="10">
                  <c:v>-0.16125560917937515</c:v>
                </c:pt>
                <c:pt idx="11">
                  <c:v>-0.08067034689478633</c:v>
                </c:pt>
                <c:pt idx="12">
                  <c:v>-0.0006316807556018817</c:v>
                </c:pt>
                <c:pt idx="13">
                  <c:v>0.07939950546967164</c:v>
                </c:pt>
                <c:pt idx="14">
                  <c:v>0.1599201032684791</c:v>
                </c:pt>
                <c:pt idx="15">
                  <c:v>0.24140872272065303</c:v>
                </c:pt>
                <c:pt idx="16">
                  <c:v>0.32434585805489075</c:v>
                </c:pt>
                <c:pt idx="17">
                  <c:v>0.4092327311647044</c:v>
                </c:pt>
                <c:pt idx="18">
                  <c:v>0.4966108137074337</c:v>
                </c:pt>
                <c:pt idx="19">
                  <c:v>0.5870840055414098</c:v>
                </c:pt>
                <c:pt idx="20">
                  <c:v>0.6813458144809069</c:v>
                </c:pt>
                <c:pt idx="21">
                  <c:v>0.7802147275288004</c:v>
                </c:pt>
                <c:pt idx="22">
                  <c:v>0.8846825373688825</c:v>
                </c:pt>
                <c:pt idx="23">
                  <c:v>0.9959832206609387</c:v>
                </c:pt>
                <c:pt idx="24">
                  <c:v>1.1156951522565817</c:v>
                </c:pt>
                <c:pt idx="25">
                  <c:v>1.2458993237072382</c:v>
                </c:pt>
                <c:pt idx="26">
                  <c:v>1.389436124798959</c:v>
                </c:pt>
                <c:pt idx="27">
                  <c:v>1.5503461356780983</c:v>
                </c:pt>
                <c:pt idx="28">
                  <c:v>1.7346812470012143</c:v>
                </c:pt>
                <c:pt idx="29">
                  <c:v>1.9521376709872431</c:v>
                </c:pt>
                <c:pt idx="30">
                  <c:v>2.2197723085792758</c:v>
                </c:pt>
                <c:pt idx="31">
                  <c:v>2.572126326199662</c:v>
                </c:pt>
                <c:pt idx="32">
                  <c:v>3.09842002466534</c:v>
                </c:pt>
                <c:pt idx="33">
                  <c:v>4.212109307548763</c:v>
                </c:pt>
              </c:numCache>
            </c:numRef>
          </c:xVal>
          <c:yVal>
            <c:numRef>
              <c:f>' Gumbel_Pm &amp; Qm_GRADEX'!$G$14:$G$47</c:f>
              <c:numCache>
                <c:ptCount val="34"/>
                <c:pt idx="0">
                  <c:v>13.917600101488151</c:v>
                </c:pt>
                <c:pt idx="1">
                  <c:v>17.92274940622879</c:v>
                </c:pt>
                <c:pt idx="2">
                  <c:v>20.29640956539884</c:v>
                </c:pt>
                <c:pt idx="3">
                  <c:v>22.129193503551328</c:v>
                </c:pt>
                <c:pt idx="4">
                  <c:v>23.684732506308116</c:v>
                </c:pt>
                <c:pt idx="5">
                  <c:v>25.072532540862166</c:v>
                </c:pt>
                <c:pt idx="6">
                  <c:v>26.349883307194553</c:v>
                </c:pt>
                <c:pt idx="7">
                  <c:v>27.551164374697926</c:v>
                </c:pt>
                <c:pt idx="8">
                  <c:v>28.699067078975922</c:v>
                </c:pt>
                <c:pt idx="9">
                  <c:v>29.8097071066825</c:v>
                </c:pt>
                <c:pt idx="10">
                  <c:v>30.895252288853307</c:v>
                </c:pt>
                <c:pt idx="11">
                  <c:v>31.965403486172637</c:v>
                </c:pt>
                <c:pt idx="12">
                  <c:v>33.02829602970253</c:v>
                </c:pt>
                <c:pt idx="13">
                  <c:v>34.09108924193287</c:v>
                </c:pt>
                <c:pt idx="14">
                  <c:v>35.16038171180104</c:v>
                </c:pt>
                <c:pt idx="15">
                  <c:v>36.2425292559348</c:v>
                </c:pt>
                <c:pt idx="16">
                  <c:v>37.34391271196586</c:v>
                </c:pt>
                <c:pt idx="17">
                  <c:v>38.47118817549107</c:v>
                </c:pt>
                <c:pt idx="18">
                  <c:v>39.63154624843924</c:v>
                </c:pt>
                <c:pt idx="19">
                  <c:v>40.83300656291348</c:v>
                </c:pt>
                <c:pt idx="20">
                  <c:v>42.084778721225106</c:v>
                </c:pt>
                <c:pt idx="21">
                  <c:v>43.39773201660823</c:v>
                </c:pt>
                <c:pt idx="22">
                  <c:v>44.785037196392594</c:v>
                </c:pt>
                <c:pt idx="23">
                  <c:v>46.263081147739655</c:v>
                </c:pt>
                <c:pt idx="24">
                  <c:v>47.852824275683616</c:v>
                </c:pt>
                <c:pt idx="25">
                  <c:v>49.58190160351827</c:v>
                </c:pt>
                <c:pt idx="26">
                  <c:v>51.488032764390184</c:v>
                </c:pt>
                <c:pt idx="27">
                  <c:v>53.624875605390756</c:v>
                </c:pt>
                <c:pt idx="28">
                  <c:v>56.07279765091036</c:v>
                </c:pt>
                <c:pt idx="29">
                  <c:v>58.960562062119976</c:v>
                </c:pt>
                <c:pt idx="30">
                  <c:v>62.51468002046049</c:v>
                </c:pt>
                <c:pt idx="31">
                  <c:v>67.19384917803043</c:v>
                </c:pt>
                <c:pt idx="32">
                  <c:v>74.18289178442735</c:v>
                </c:pt>
                <c:pt idx="33">
                  <c:v>88.97239405483596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Gumbel_Pm &amp; Qm_GRADEX'!$U$14:$U$32</c:f>
              <c:numCache>
                <c:ptCount val="19"/>
                <c:pt idx="0">
                  <c:v>2.2503673273124454</c:v>
                </c:pt>
                <c:pt idx="1">
                  <c:v>2.3043833560782434</c:v>
                </c:pt>
                <c:pt idx="2">
                  <c:v>2.3611608457948767</c:v>
                </c:pt>
                <c:pt idx="3">
                  <c:v>2.421017185042538</c:v>
                </c:pt>
                <c:pt idx="4">
                  <c:v>2.4843275102530673</c:v>
                </c:pt>
                <c:pt idx="5">
                  <c:v>2.5515396319662687</c:v>
                </c:pt>
                <c:pt idx="6">
                  <c:v>2.6231941186130214</c:v>
                </c:pt>
                <c:pt idx="7">
                  <c:v>2.6999518361572314</c:v>
                </c:pt>
                <c:pt idx="8">
                  <c:v>2.7826325333778024</c:v>
                </c:pt>
                <c:pt idx="9">
                  <c:v>2.872270256310787</c:v>
                </c:pt>
                <c:pt idx="10">
                  <c:v>2.970195249042166</c:v>
                </c:pt>
                <c:pt idx="11">
                  <c:v>3.0781591535785773</c:v>
                </c:pt>
                <c:pt idx="12">
                  <c:v>3.198534261445388</c:v>
                </c:pt>
                <c:pt idx="13">
                  <c:v>3.3346465154361984</c:v>
                </c:pt>
                <c:pt idx="14">
                  <c:v>3.4913669500837896</c:v>
                </c:pt>
                <c:pt idx="15">
                  <c:v>3.6762472579541803</c:v>
                </c:pt>
                <c:pt idx="16">
                  <c:v>3.901938657935839</c:v>
                </c:pt>
                <c:pt idx="17">
                  <c:v>4.19215777654212</c:v>
                </c:pt>
                <c:pt idx="18">
                  <c:v>4.60014922677659</c:v>
                </c:pt>
              </c:numCache>
            </c:numRef>
          </c:xVal>
          <c:yVal>
            <c:numRef>
              <c:f>' Gumbel_Pm &amp; Qm_GRADEX'!$V$14:$V$32</c:f>
              <c:numCache>
                <c:ptCount val="19"/>
                <c:pt idx="0">
                  <c:v>62.92097386378984</c:v>
                </c:pt>
                <c:pt idx="1">
                  <c:v>63.638292592045794</c:v>
                </c:pt>
                <c:pt idx="2">
                  <c:v>64.39228279916907</c:v>
                </c:pt>
                <c:pt idx="3">
                  <c:v>65.1871593224572</c:v>
                </c:pt>
                <c:pt idx="4">
                  <c:v>66.0279038755674</c:v>
                </c:pt>
                <c:pt idx="5">
                  <c:v>66.92046326529479</c:v>
                </c:pt>
                <c:pt idx="6">
                  <c:v>67.87201609895715</c:v>
                </c:pt>
                <c:pt idx="7">
                  <c:v>68.8913385036339</c:v>
                </c:pt>
                <c:pt idx="8">
                  <c:v>69.9893165286147</c:v>
                </c:pt>
                <c:pt idx="9">
                  <c:v>71.17968203469131</c:v>
                </c:pt>
                <c:pt idx="10">
                  <c:v>72.4801003152559</c:v>
                </c:pt>
                <c:pt idx="11">
                  <c:v>73.91383271782458</c:v>
                </c:pt>
                <c:pt idx="12">
                  <c:v>75.51238265312392</c:v>
                </c:pt>
                <c:pt idx="13">
                  <c:v>77.31991777119171</c:v>
                </c:pt>
                <c:pt idx="14">
                  <c:v>79.40112413607562</c:v>
                </c:pt>
                <c:pt idx="15">
                  <c:v>81.85628624908772</c:v>
                </c:pt>
                <c:pt idx="16">
                  <c:v>84.8534089867677</c:v>
                </c:pt>
                <c:pt idx="17">
                  <c:v>88.7074429435557</c:v>
                </c:pt>
                <c:pt idx="18">
                  <c:v>94.12546264823271</c:v>
                </c:pt>
              </c:numCache>
            </c:numRef>
          </c:yVal>
          <c:smooth val="0"/>
        </c:ser>
        <c:ser>
          <c:idx val="5"/>
          <c:order val="5"/>
          <c:tx>
            <c:v>Droite d'extrapolation des débits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Gumbel_Pm &amp; Qm_GRADEX'!$U$14:$U$32</c:f>
              <c:numCache>
                <c:ptCount val="19"/>
                <c:pt idx="0">
                  <c:v>2.2503673273124454</c:v>
                </c:pt>
                <c:pt idx="1">
                  <c:v>2.3043833560782434</c:v>
                </c:pt>
                <c:pt idx="2">
                  <c:v>2.3611608457948767</c:v>
                </c:pt>
                <c:pt idx="3">
                  <c:v>2.421017185042538</c:v>
                </c:pt>
                <c:pt idx="4">
                  <c:v>2.4843275102530673</c:v>
                </c:pt>
                <c:pt idx="5">
                  <c:v>2.5515396319662687</c:v>
                </c:pt>
                <c:pt idx="6">
                  <c:v>2.6231941186130214</c:v>
                </c:pt>
                <c:pt idx="7">
                  <c:v>2.6999518361572314</c:v>
                </c:pt>
                <c:pt idx="8">
                  <c:v>2.7826325333778024</c:v>
                </c:pt>
                <c:pt idx="9">
                  <c:v>2.872270256310787</c:v>
                </c:pt>
                <c:pt idx="10">
                  <c:v>2.970195249042166</c:v>
                </c:pt>
                <c:pt idx="11">
                  <c:v>3.0781591535785773</c:v>
                </c:pt>
                <c:pt idx="12">
                  <c:v>3.198534261445388</c:v>
                </c:pt>
                <c:pt idx="13">
                  <c:v>3.3346465154361984</c:v>
                </c:pt>
                <c:pt idx="14">
                  <c:v>3.4913669500837896</c:v>
                </c:pt>
                <c:pt idx="15">
                  <c:v>3.6762472579541803</c:v>
                </c:pt>
                <c:pt idx="16">
                  <c:v>3.901938657935839</c:v>
                </c:pt>
                <c:pt idx="17">
                  <c:v>4.19215777654212</c:v>
                </c:pt>
                <c:pt idx="18">
                  <c:v>4.60014922677659</c:v>
                </c:pt>
              </c:numCache>
            </c:numRef>
          </c:xVal>
          <c:yVal>
            <c:numRef>
              <c:f>' Gumbel_Pm &amp; Qm_GRADEX'!$X$14:$X$32</c:f>
              <c:numCache>
                <c:ptCount val="19"/>
                <c:pt idx="0">
                  <c:v>18.616803622866804</c:v>
                </c:pt>
                <c:pt idx="1">
                  <c:v>19.33412235112276</c:v>
                </c:pt>
                <c:pt idx="2">
                  <c:v>20.088112558246035</c:v>
                </c:pt>
                <c:pt idx="3">
                  <c:v>20.88298908153417</c:v>
                </c:pt>
                <c:pt idx="4">
                  <c:v>21.723733634644354</c:v>
                </c:pt>
                <c:pt idx="5">
                  <c:v>22.616293024371743</c:v>
                </c:pt>
                <c:pt idx="6">
                  <c:v>23.56784585803409</c:v>
                </c:pt>
                <c:pt idx="7">
                  <c:v>24.587168262710854</c:v>
                </c:pt>
                <c:pt idx="8">
                  <c:v>25.68514628769163</c:v>
                </c:pt>
                <c:pt idx="9">
                  <c:v>26.875511793768247</c:v>
                </c:pt>
                <c:pt idx="10">
                  <c:v>28.175930074332825</c:v>
                </c:pt>
                <c:pt idx="11">
                  <c:v>29.609662476901498</c:v>
                </c:pt>
                <c:pt idx="12">
                  <c:v>31.208212412200837</c:v>
                </c:pt>
                <c:pt idx="13">
                  <c:v>33.01574753026863</c:v>
                </c:pt>
                <c:pt idx="14">
                  <c:v>35.09695389515252</c:v>
                </c:pt>
                <c:pt idx="15">
                  <c:v>37.552116008164596</c:v>
                </c:pt>
                <c:pt idx="16">
                  <c:v>40.54923874584458</c:v>
                </c:pt>
                <c:pt idx="17">
                  <c:v>44.403272702632556</c:v>
                </c:pt>
                <c:pt idx="18">
                  <c:v>49.82129240730954</c:v>
                </c:pt>
              </c:numCache>
            </c:numRef>
          </c:yVal>
          <c:smooth val="0"/>
        </c:ser>
        <c:axId val="5124897"/>
        <c:axId val="46124074"/>
      </c:scatterChart>
      <c:valAx>
        <c:axId val="5124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Variable réduite de Gumbel u [-]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46124074"/>
        <c:crosses val="autoZero"/>
        <c:crossBetween val="midCat"/>
        <c:dispUnits/>
        <c:minorUnit val="0.25"/>
      </c:valAx>
      <c:valAx>
        <c:axId val="46124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Lame précipitée / écoulée [mm/24h]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5124897"/>
        <c:crosses val="autoZero"/>
        <c:crossBetween val="midCat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04625"/>
          <c:y val="0.89175"/>
          <c:w val="0.91675"/>
          <c:h val="0.10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"/>
          <c:w val="0.954"/>
          <c:h val="0.924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'Coeff  de pointe'!$E$14:$E$56</c:f>
              <c:numCache>
                <c:ptCount val="43"/>
                <c:pt idx="0">
                  <c:v>240</c:v>
                </c:pt>
                <c:pt idx="1">
                  <c:v>171</c:v>
                </c:pt>
                <c:pt idx="2">
                  <c:v>186</c:v>
                </c:pt>
                <c:pt idx="3">
                  <c:v>158</c:v>
                </c:pt>
                <c:pt idx="4">
                  <c:v>138</c:v>
                </c:pt>
                <c:pt idx="5">
                  <c:v>179</c:v>
                </c:pt>
                <c:pt idx="6">
                  <c:v>200</c:v>
                </c:pt>
                <c:pt idx="7">
                  <c:v>179</c:v>
                </c:pt>
                <c:pt idx="8">
                  <c:v>162</c:v>
                </c:pt>
                <c:pt idx="9">
                  <c:v>234</c:v>
                </c:pt>
                <c:pt idx="10">
                  <c:v>148</c:v>
                </c:pt>
                <c:pt idx="11">
                  <c:v>177</c:v>
                </c:pt>
                <c:pt idx="12">
                  <c:v>199</c:v>
                </c:pt>
                <c:pt idx="13">
                  <c:v>240</c:v>
                </c:pt>
                <c:pt idx="14">
                  <c:v>170</c:v>
                </c:pt>
                <c:pt idx="15">
                  <c:v>145</c:v>
                </c:pt>
                <c:pt idx="16">
                  <c:v>210</c:v>
                </c:pt>
                <c:pt idx="17">
                  <c:v>250</c:v>
                </c:pt>
                <c:pt idx="18">
                  <c:v>145</c:v>
                </c:pt>
                <c:pt idx="19">
                  <c:v>160</c:v>
                </c:pt>
                <c:pt idx="20">
                  <c:v>150</c:v>
                </c:pt>
                <c:pt idx="21">
                  <c:v>260</c:v>
                </c:pt>
                <c:pt idx="22">
                  <c:v>235</c:v>
                </c:pt>
                <c:pt idx="23">
                  <c:v>245</c:v>
                </c:pt>
                <c:pt idx="24">
                  <c:v>155</c:v>
                </c:pt>
                <c:pt idx="25">
                  <c:v>210</c:v>
                </c:pt>
                <c:pt idx="26">
                  <c:v>375</c:v>
                </c:pt>
                <c:pt idx="27">
                  <c:v>175</c:v>
                </c:pt>
                <c:pt idx="28">
                  <c:v>175</c:v>
                </c:pt>
                <c:pt idx="29">
                  <c:v>185</c:v>
                </c:pt>
                <c:pt idx="30">
                  <c:v>140</c:v>
                </c:pt>
                <c:pt idx="31">
                  <c:v>165</c:v>
                </c:pt>
                <c:pt idx="32">
                  <c:v>240</c:v>
                </c:pt>
                <c:pt idx="33">
                  <c:v>145</c:v>
                </c:pt>
                <c:pt idx="34">
                  <c:v>155</c:v>
                </c:pt>
                <c:pt idx="35">
                  <c:v>230</c:v>
                </c:pt>
                <c:pt idx="36">
                  <c:v>270</c:v>
                </c:pt>
                <c:pt idx="37">
                  <c:v>135</c:v>
                </c:pt>
                <c:pt idx="38">
                  <c:v>160</c:v>
                </c:pt>
                <c:pt idx="39">
                  <c:v>205</c:v>
                </c:pt>
                <c:pt idx="40">
                  <c:v>140</c:v>
                </c:pt>
                <c:pt idx="41">
                  <c:v>150</c:v>
                </c:pt>
                <c:pt idx="42">
                  <c:v>125</c:v>
                </c:pt>
              </c:numCache>
            </c:numRef>
          </c:xVal>
          <c:yVal>
            <c:numRef>
              <c:f>'Coeff  de pointe'!$F$14:$F$56</c:f>
              <c:numCache>
                <c:ptCount val="43"/>
                <c:pt idx="0">
                  <c:v>1.2834224598930482</c:v>
                </c:pt>
                <c:pt idx="1">
                  <c:v>1.2214285714285715</c:v>
                </c:pt>
                <c:pt idx="2">
                  <c:v>1.3191489361702127</c:v>
                </c:pt>
                <c:pt idx="3">
                  <c:v>1.2950819672131149</c:v>
                </c:pt>
                <c:pt idx="4">
                  <c:v>1.15</c:v>
                </c:pt>
                <c:pt idx="5">
                  <c:v>1.2877697841726619</c:v>
                </c:pt>
                <c:pt idx="6">
                  <c:v>1.3245033112582782</c:v>
                </c:pt>
                <c:pt idx="7">
                  <c:v>1.2695035460992907</c:v>
                </c:pt>
                <c:pt idx="8">
                  <c:v>1.218045112781955</c:v>
                </c:pt>
                <c:pt idx="9">
                  <c:v>1.56</c:v>
                </c:pt>
                <c:pt idx="10">
                  <c:v>1.3454545454545455</c:v>
                </c:pt>
                <c:pt idx="11">
                  <c:v>1.3828125</c:v>
                </c:pt>
                <c:pt idx="12">
                  <c:v>1.5426356589147288</c:v>
                </c:pt>
                <c:pt idx="13">
                  <c:v>1.610738255033557</c:v>
                </c:pt>
                <c:pt idx="14">
                  <c:v>1.1724137931034482</c:v>
                </c:pt>
                <c:pt idx="15">
                  <c:v>1.1885245901639345</c:v>
                </c:pt>
                <c:pt idx="16">
                  <c:v>1.4893617021276595</c:v>
                </c:pt>
                <c:pt idx="17">
                  <c:v>1.8518518518518519</c:v>
                </c:pt>
                <c:pt idx="18">
                  <c:v>1.25</c:v>
                </c:pt>
                <c:pt idx="19">
                  <c:v>1.103448275862069</c:v>
                </c:pt>
                <c:pt idx="20">
                  <c:v>1.3043478260869565</c:v>
                </c:pt>
                <c:pt idx="21">
                  <c:v>1.3471502590673574</c:v>
                </c:pt>
                <c:pt idx="22">
                  <c:v>1.4417177914110428</c:v>
                </c:pt>
                <c:pt idx="23">
                  <c:v>1.7132867132867133</c:v>
                </c:pt>
                <c:pt idx="24">
                  <c:v>1.24</c:v>
                </c:pt>
                <c:pt idx="25">
                  <c:v>1.4893617021276595</c:v>
                </c:pt>
                <c:pt idx="26">
                  <c:v>1.7857142857142858</c:v>
                </c:pt>
                <c:pt idx="27">
                  <c:v>1.4112903225806452</c:v>
                </c:pt>
                <c:pt idx="28">
                  <c:v>1.4112903225806452</c:v>
                </c:pt>
                <c:pt idx="29">
                  <c:v>1.2333333333333334</c:v>
                </c:pt>
                <c:pt idx="30">
                  <c:v>1.1764705882352942</c:v>
                </c:pt>
                <c:pt idx="31">
                  <c:v>1.3306451612903225</c:v>
                </c:pt>
                <c:pt idx="32">
                  <c:v>1.7647058823529411</c:v>
                </c:pt>
                <c:pt idx="33">
                  <c:v>1.4215686274509804</c:v>
                </c:pt>
                <c:pt idx="34">
                  <c:v>1.2015503875968991</c:v>
                </c:pt>
                <c:pt idx="35">
                  <c:v>1.3218390804597702</c:v>
                </c:pt>
                <c:pt idx="36">
                  <c:v>2.109375</c:v>
                </c:pt>
                <c:pt idx="37">
                  <c:v>1.2980769230769231</c:v>
                </c:pt>
                <c:pt idx="38">
                  <c:v>1.25</c:v>
                </c:pt>
                <c:pt idx="39">
                  <c:v>1.3311688311688312</c:v>
                </c:pt>
                <c:pt idx="40">
                  <c:v>1.4659685863874345</c:v>
                </c:pt>
                <c:pt idx="41">
                  <c:v>1.3761467889908257</c:v>
                </c:pt>
                <c:pt idx="42">
                  <c:v>1.5683814303638643</c:v>
                </c:pt>
              </c:numCache>
            </c:numRef>
          </c:yVal>
          <c:smooth val="1"/>
        </c:ser>
        <c:axId val="12463483"/>
        <c:axId val="45062484"/>
      </c:scatterChart>
      <c:valAx>
        <c:axId val="12463483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Débit de pointe [m3/s]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062484"/>
        <c:crosses val="autoZero"/>
        <c:crossBetween val="midCat"/>
        <c:dispUnits/>
      </c:valAx>
      <c:valAx>
        <c:axId val="45062484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Coefficient de pointe [-]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24634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13</xdr:row>
      <xdr:rowOff>66675</xdr:rowOff>
    </xdr:from>
    <xdr:to>
      <xdr:col>16</xdr:col>
      <xdr:colOff>409575</xdr:colOff>
      <xdr:row>39</xdr:row>
      <xdr:rowOff>114300</xdr:rowOff>
    </xdr:to>
    <xdr:graphicFrame>
      <xdr:nvGraphicFramePr>
        <xdr:cNvPr id="1" name="Chart 2"/>
        <xdr:cNvGraphicFramePr/>
      </xdr:nvGraphicFramePr>
      <xdr:xfrm>
        <a:off x="7677150" y="2705100"/>
        <a:ext cx="69532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M36"/>
  <sheetViews>
    <sheetView tabSelected="1" zoomScale="75" zoomScaleNormal="75" workbookViewId="0" topLeftCell="A1">
      <selection activeCell="C41" sqref="C41"/>
    </sheetView>
  </sheetViews>
  <sheetFormatPr defaultColWidth="9.140625" defaultRowHeight="12.75"/>
  <sheetData>
    <row r="5" ht="20.25">
      <c r="B5" s="5" t="s">
        <v>2</v>
      </c>
    </row>
    <row r="11" ht="12.75">
      <c r="C11" s="10" t="s">
        <v>17</v>
      </c>
    </row>
    <row r="14" spans="3:7" ht="12.75">
      <c r="C14" s="2" t="s">
        <v>18</v>
      </c>
      <c r="G14" s="2" t="s">
        <v>19</v>
      </c>
    </row>
    <row r="17" spans="3:7" ht="12.75">
      <c r="C17" s="2" t="s">
        <v>60</v>
      </c>
      <c r="G17" s="2" t="s">
        <v>61</v>
      </c>
    </row>
    <row r="20" spans="3:9" ht="12.75">
      <c r="C20" s="2" t="s">
        <v>62</v>
      </c>
      <c r="G20" s="2" t="s">
        <v>71</v>
      </c>
      <c r="H20" s="2"/>
      <c r="I20" s="2"/>
    </row>
    <row r="21" spans="7:9" ht="12.75">
      <c r="G21" s="2"/>
      <c r="H21" s="2"/>
      <c r="I21" s="2" t="s">
        <v>43</v>
      </c>
    </row>
    <row r="23" spans="3:7" ht="12.75">
      <c r="C23" s="2" t="s">
        <v>63</v>
      </c>
      <c r="G23" s="2" t="s">
        <v>64</v>
      </c>
    </row>
    <row r="24" spans="3:7" ht="12.75">
      <c r="C24" s="2"/>
      <c r="G24" s="2"/>
    </row>
    <row r="26" spans="3:7" ht="12.75">
      <c r="C26" s="2" t="s">
        <v>65</v>
      </c>
      <c r="G26" s="2" t="s">
        <v>52</v>
      </c>
    </row>
    <row r="28" ht="12.75">
      <c r="C28" s="2"/>
    </row>
    <row r="29" ht="12.75">
      <c r="C29" s="2" t="s">
        <v>66</v>
      </c>
    </row>
    <row r="30" ht="12.75">
      <c r="C30" s="2"/>
    </row>
    <row r="34" spans="3:11" ht="12.75">
      <c r="C34" s="68"/>
      <c r="D34" s="2"/>
      <c r="H34" s="69" t="s">
        <v>67</v>
      </c>
      <c r="I34" s="68"/>
      <c r="J34" s="68"/>
      <c r="K34" s="68"/>
    </row>
    <row r="36" spans="3:13" ht="12.75">
      <c r="C36" s="70"/>
      <c r="H36" s="71" t="s">
        <v>68</v>
      </c>
      <c r="I36" s="70"/>
      <c r="J36" s="70"/>
      <c r="K36" s="70"/>
      <c r="L36" s="70"/>
      <c r="M36" s="7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5:J59"/>
  <sheetViews>
    <sheetView zoomScale="75" zoomScaleNormal="75" workbookViewId="0" topLeftCell="A1">
      <selection activeCell="D54" sqref="D54"/>
    </sheetView>
  </sheetViews>
  <sheetFormatPr defaultColWidth="9.140625" defaultRowHeight="12.75"/>
  <cols>
    <col min="3" max="3" width="9.140625" style="1" customWidth="1"/>
    <col min="4" max="4" width="26.28125" style="1" bestFit="1" customWidth="1"/>
    <col min="7" max="7" width="11.28125" style="53" bestFit="1" customWidth="1"/>
    <col min="8" max="8" width="26.00390625" style="1" customWidth="1"/>
    <col min="9" max="9" width="17.28125" style="1" bestFit="1" customWidth="1"/>
  </cols>
  <sheetData>
    <row r="5" ht="20.25">
      <c r="B5" s="5" t="s">
        <v>3</v>
      </c>
    </row>
    <row r="10" spans="7:10" ht="12.75">
      <c r="G10" s="54"/>
      <c r="H10" s="14" t="s">
        <v>1</v>
      </c>
      <c r="I10" s="14"/>
      <c r="J10" s="9"/>
    </row>
    <row r="11" spans="3:9" ht="25.5">
      <c r="C11" s="4" t="s">
        <v>0</v>
      </c>
      <c r="D11" s="6" t="s">
        <v>21</v>
      </c>
      <c r="G11" s="55" t="s">
        <v>5</v>
      </c>
      <c r="H11" s="6" t="s">
        <v>20</v>
      </c>
      <c r="I11" s="6" t="s">
        <v>16</v>
      </c>
    </row>
    <row r="12" spans="4:9" ht="12.75">
      <c r="D12" s="1" t="s">
        <v>4</v>
      </c>
      <c r="G12" s="53" t="s">
        <v>6</v>
      </c>
      <c r="H12" s="1" t="s">
        <v>7</v>
      </c>
      <c r="I12" s="1" t="s">
        <v>7</v>
      </c>
    </row>
    <row r="13" ht="12.75">
      <c r="A13" s="1"/>
    </row>
    <row r="14" spans="1:9" ht="12.75">
      <c r="A14" s="13"/>
      <c r="C14">
        <v>1922</v>
      </c>
      <c r="D14" s="11">
        <v>21.14</v>
      </c>
      <c r="G14" s="56">
        <v>8278</v>
      </c>
      <c r="H14" s="1">
        <v>187</v>
      </c>
      <c r="I14" s="1">
        <v>240</v>
      </c>
    </row>
    <row r="15" spans="1:9" ht="12.75">
      <c r="A15" s="12"/>
      <c r="C15">
        <v>1923</v>
      </c>
      <c r="D15" s="11">
        <v>24.533</v>
      </c>
      <c r="G15" s="56">
        <v>8628</v>
      </c>
      <c r="H15" s="1">
        <v>140</v>
      </c>
      <c r="I15" s="1">
        <v>171</v>
      </c>
    </row>
    <row r="16" spans="1:9" ht="12.75">
      <c r="A16" s="12"/>
      <c r="C16">
        <v>1924</v>
      </c>
      <c r="D16" s="11">
        <v>25.083000000000002</v>
      </c>
      <c r="G16" s="56">
        <v>8953</v>
      </c>
      <c r="H16" s="1">
        <v>141</v>
      </c>
      <c r="I16" s="1">
        <v>186</v>
      </c>
    </row>
    <row r="17" spans="1:9" ht="12.75">
      <c r="A17" s="12"/>
      <c r="C17">
        <v>1925</v>
      </c>
      <c r="D17" s="11">
        <v>26.15</v>
      </c>
      <c r="G17" s="56">
        <v>9355</v>
      </c>
      <c r="H17" s="1">
        <v>122</v>
      </c>
      <c r="I17" s="1">
        <v>158</v>
      </c>
    </row>
    <row r="18" spans="1:9" ht="12.75">
      <c r="A18" s="12"/>
      <c r="C18">
        <v>1926</v>
      </c>
      <c r="D18" s="11">
        <v>26.7</v>
      </c>
      <c r="G18" s="56">
        <v>9732</v>
      </c>
      <c r="H18" s="1">
        <v>120</v>
      </c>
      <c r="I18" s="1">
        <v>138</v>
      </c>
    </row>
    <row r="19" spans="1:9" ht="12.75">
      <c r="A19" s="12"/>
      <c r="C19">
        <v>1927</v>
      </c>
      <c r="D19" s="11">
        <v>26.917</v>
      </c>
      <c r="G19" s="56">
        <v>10083</v>
      </c>
      <c r="H19" s="1">
        <v>139</v>
      </c>
      <c r="I19" s="1">
        <v>179</v>
      </c>
    </row>
    <row r="20" spans="1:9" ht="12.75">
      <c r="A20" s="12"/>
      <c r="C20">
        <v>1928</v>
      </c>
      <c r="D20" s="11">
        <v>28.18</v>
      </c>
      <c r="G20" s="56">
        <v>10456</v>
      </c>
      <c r="H20" s="1">
        <v>151</v>
      </c>
      <c r="I20" s="1">
        <v>200</v>
      </c>
    </row>
    <row r="21" spans="1:9" ht="12.75">
      <c r="A21" s="12"/>
      <c r="C21">
        <v>1929</v>
      </c>
      <c r="D21" s="11">
        <v>28.3</v>
      </c>
      <c r="G21" s="56">
        <v>10798</v>
      </c>
      <c r="H21" s="1">
        <v>141</v>
      </c>
      <c r="I21" s="1">
        <v>179</v>
      </c>
    </row>
    <row r="22" spans="1:9" ht="12.75">
      <c r="A22" s="12"/>
      <c r="C22">
        <v>1930</v>
      </c>
      <c r="D22" s="11">
        <v>29.1</v>
      </c>
      <c r="G22" s="56">
        <v>11145</v>
      </c>
      <c r="H22" s="1">
        <v>133</v>
      </c>
      <c r="I22" s="1">
        <v>162</v>
      </c>
    </row>
    <row r="23" spans="1:9" ht="12.75">
      <c r="A23" s="12"/>
      <c r="C23">
        <v>1931</v>
      </c>
      <c r="D23" s="11">
        <v>29.482999999999997</v>
      </c>
      <c r="G23" s="56">
        <v>11537</v>
      </c>
      <c r="H23" s="1">
        <v>150</v>
      </c>
      <c r="I23" s="1">
        <v>234</v>
      </c>
    </row>
    <row r="24" spans="1:9" ht="12.75">
      <c r="A24" s="12"/>
      <c r="C24">
        <v>1932</v>
      </c>
      <c r="D24" s="11">
        <v>31.067</v>
      </c>
      <c r="G24" s="56">
        <v>11923</v>
      </c>
      <c r="H24" s="1">
        <v>110</v>
      </c>
      <c r="I24" s="1">
        <v>148</v>
      </c>
    </row>
    <row r="25" spans="1:9" ht="12.75">
      <c r="A25" s="12"/>
      <c r="C25">
        <v>1933</v>
      </c>
      <c r="D25" s="11">
        <v>32.583</v>
      </c>
      <c r="G25" s="56">
        <v>12286</v>
      </c>
      <c r="H25" s="1">
        <v>128</v>
      </c>
      <c r="I25" s="1">
        <v>177</v>
      </c>
    </row>
    <row r="26" spans="1:9" ht="12.75">
      <c r="A26" s="12"/>
      <c r="C26">
        <v>1934</v>
      </c>
      <c r="D26" s="11">
        <v>32.88</v>
      </c>
      <c r="G26" s="56">
        <v>12634</v>
      </c>
      <c r="H26" s="1">
        <v>129</v>
      </c>
      <c r="I26" s="1">
        <v>199</v>
      </c>
    </row>
    <row r="27" spans="1:9" ht="12.75">
      <c r="A27" s="12"/>
      <c r="C27">
        <v>1935</v>
      </c>
      <c r="D27" s="11">
        <v>33.632999999999996</v>
      </c>
      <c r="G27" s="56">
        <v>13009</v>
      </c>
      <c r="H27" s="1">
        <v>149</v>
      </c>
      <c r="I27" s="1">
        <v>240</v>
      </c>
    </row>
    <row r="28" spans="1:9" ht="12.75">
      <c r="A28" s="12"/>
      <c r="C28">
        <v>1936</v>
      </c>
      <c r="D28" s="11">
        <v>35.02</v>
      </c>
      <c r="G28" s="56">
        <v>13359</v>
      </c>
      <c r="H28" s="1">
        <v>145</v>
      </c>
      <c r="I28" s="1">
        <v>170</v>
      </c>
    </row>
    <row r="29" spans="1:9" ht="12.75">
      <c r="A29" s="12"/>
      <c r="C29">
        <v>1937</v>
      </c>
      <c r="D29" s="11">
        <v>35.367000000000004</v>
      </c>
      <c r="G29" s="56">
        <v>13678</v>
      </c>
      <c r="H29" s="1">
        <v>122</v>
      </c>
      <c r="I29" s="1">
        <v>145</v>
      </c>
    </row>
    <row r="30" spans="1:9" ht="12.75">
      <c r="A30" s="12"/>
      <c r="C30">
        <v>1938</v>
      </c>
      <c r="D30" s="11">
        <v>35.767</v>
      </c>
      <c r="G30" s="56">
        <v>14063</v>
      </c>
      <c r="H30" s="1">
        <v>141</v>
      </c>
      <c r="I30" s="1">
        <v>210</v>
      </c>
    </row>
    <row r="31" spans="1:9" ht="12.75">
      <c r="A31" s="12"/>
      <c r="C31">
        <v>1939</v>
      </c>
      <c r="D31" s="11">
        <v>35.917</v>
      </c>
      <c r="G31" s="56">
        <v>14462</v>
      </c>
      <c r="H31" s="1">
        <v>135</v>
      </c>
      <c r="I31" s="1">
        <v>250</v>
      </c>
    </row>
    <row r="32" spans="1:9" ht="12.75">
      <c r="A32" s="12"/>
      <c r="C32">
        <v>1940</v>
      </c>
      <c r="D32" s="11">
        <v>38.417</v>
      </c>
      <c r="G32" s="56">
        <v>14800</v>
      </c>
      <c r="H32" s="1">
        <v>116</v>
      </c>
      <c r="I32" s="1">
        <v>145</v>
      </c>
    </row>
    <row r="33" spans="1:9" ht="12.75">
      <c r="A33" s="12"/>
      <c r="C33">
        <v>1941</v>
      </c>
      <c r="D33" s="11">
        <v>38.517</v>
      </c>
      <c r="G33" s="56">
        <v>15169</v>
      </c>
      <c r="H33" s="1">
        <v>145</v>
      </c>
      <c r="I33" s="1">
        <v>160</v>
      </c>
    </row>
    <row r="34" spans="1:9" ht="12.75">
      <c r="A34" s="12"/>
      <c r="C34">
        <v>1942</v>
      </c>
      <c r="D34" s="11">
        <v>40.25</v>
      </c>
      <c r="G34" s="56">
        <v>15533</v>
      </c>
      <c r="H34" s="1">
        <v>115</v>
      </c>
      <c r="I34" s="1">
        <v>150</v>
      </c>
    </row>
    <row r="35" spans="1:9" ht="12.75">
      <c r="A35" s="12"/>
      <c r="C35">
        <v>1943</v>
      </c>
      <c r="D35" s="11">
        <v>40.86</v>
      </c>
      <c r="G35" s="56">
        <v>15940</v>
      </c>
      <c r="H35" s="1">
        <v>193</v>
      </c>
      <c r="I35" s="1">
        <v>260</v>
      </c>
    </row>
    <row r="36" spans="1:9" ht="12.75">
      <c r="A36" s="12"/>
      <c r="C36">
        <v>1944</v>
      </c>
      <c r="D36" s="11">
        <v>40.983</v>
      </c>
      <c r="G36" s="56">
        <v>16316</v>
      </c>
      <c r="H36" s="1">
        <v>163</v>
      </c>
      <c r="I36" s="1">
        <v>235</v>
      </c>
    </row>
    <row r="37" spans="1:9" ht="12.75">
      <c r="A37" s="12"/>
      <c r="C37">
        <v>1945</v>
      </c>
      <c r="D37" s="11">
        <v>41.85</v>
      </c>
      <c r="G37" s="56">
        <v>16680</v>
      </c>
      <c r="H37" s="1">
        <v>143</v>
      </c>
      <c r="I37" s="1">
        <v>245</v>
      </c>
    </row>
    <row r="38" spans="1:9" ht="12.75">
      <c r="A38" s="12"/>
      <c r="C38">
        <v>1946</v>
      </c>
      <c r="D38" s="11">
        <v>45.983</v>
      </c>
      <c r="G38" s="56">
        <v>17020</v>
      </c>
      <c r="H38" s="1">
        <v>125</v>
      </c>
      <c r="I38" s="1">
        <v>155</v>
      </c>
    </row>
    <row r="39" spans="1:9" ht="12.75">
      <c r="A39" s="12"/>
      <c r="C39">
        <v>1947</v>
      </c>
      <c r="D39" s="11">
        <v>46.382999999999996</v>
      </c>
      <c r="G39" s="56">
        <v>17356</v>
      </c>
      <c r="H39" s="1">
        <v>141</v>
      </c>
      <c r="I39" s="1">
        <v>210</v>
      </c>
    </row>
    <row r="40" spans="1:9" ht="12.75">
      <c r="A40" s="12"/>
      <c r="C40">
        <v>1948</v>
      </c>
      <c r="D40" s="11">
        <v>48.617000000000004</v>
      </c>
      <c r="G40" s="56">
        <v>17780</v>
      </c>
      <c r="H40" s="1">
        <v>210</v>
      </c>
      <c r="I40" s="1">
        <v>375</v>
      </c>
    </row>
    <row r="41" spans="1:9" ht="12.75">
      <c r="A41" s="12"/>
      <c r="C41">
        <v>1949</v>
      </c>
      <c r="D41" s="11">
        <v>50.517</v>
      </c>
      <c r="G41" s="56">
        <v>18119</v>
      </c>
      <c r="H41" s="1">
        <v>124</v>
      </c>
      <c r="I41" s="1">
        <v>175</v>
      </c>
    </row>
    <row r="42" spans="1:9" ht="12.75">
      <c r="A42" s="12"/>
      <c r="C42">
        <v>1950</v>
      </c>
      <c r="D42" s="11">
        <v>51.15</v>
      </c>
      <c r="G42" s="56">
        <v>18449</v>
      </c>
      <c r="H42" s="1">
        <v>124</v>
      </c>
      <c r="I42" s="1">
        <v>175</v>
      </c>
    </row>
    <row r="43" spans="1:9" ht="12.75">
      <c r="A43" s="12"/>
      <c r="C43">
        <v>1951</v>
      </c>
      <c r="D43" s="11">
        <v>52.166999999999994</v>
      </c>
      <c r="G43" s="56">
        <v>18848</v>
      </c>
      <c r="H43" s="1">
        <v>150</v>
      </c>
      <c r="I43" s="1">
        <v>185</v>
      </c>
    </row>
    <row r="44" spans="1:9" ht="12.75">
      <c r="A44" s="12"/>
      <c r="C44">
        <v>1952</v>
      </c>
      <c r="D44" s="11">
        <v>59.9</v>
      </c>
      <c r="G44" s="56">
        <v>19183</v>
      </c>
      <c r="H44" s="1">
        <v>119</v>
      </c>
      <c r="I44" s="1">
        <v>140</v>
      </c>
    </row>
    <row r="45" spans="1:9" ht="12.75">
      <c r="A45" s="12"/>
      <c r="C45">
        <v>1953</v>
      </c>
      <c r="D45" s="11">
        <v>66.45</v>
      </c>
      <c r="G45" s="56">
        <v>19559</v>
      </c>
      <c r="H45" s="1">
        <v>124</v>
      </c>
      <c r="I45" s="1">
        <v>165</v>
      </c>
    </row>
    <row r="46" spans="1:9" ht="12.75">
      <c r="A46" s="12"/>
      <c r="C46">
        <v>1954</v>
      </c>
      <c r="D46" s="11">
        <v>78.36</v>
      </c>
      <c r="G46" s="56">
        <v>19958</v>
      </c>
      <c r="H46" s="1">
        <v>136</v>
      </c>
      <c r="I46" s="1">
        <v>240</v>
      </c>
    </row>
    <row r="47" spans="1:9" ht="12.75">
      <c r="A47" s="12"/>
      <c r="C47">
        <v>1955</v>
      </c>
      <c r="D47" s="11">
        <v>105.64</v>
      </c>
      <c r="G47" s="56">
        <v>20248</v>
      </c>
      <c r="H47" s="1">
        <v>102</v>
      </c>
      <c r="I47" s="1">
        <v>145</v>
      </c>
    </row>
    <row r="48" spans="1:9" ht="12.75">
      <c r="A48" s="12"/>
      <c r="C48"/>
      <c r="G48" s="56">
        <v>20701</v>
      </c>
      <c r="H48" s="1">
        <v>129</v>
      </c>
      <c r="I48" s="1">
        <v>155</v>
      </c>
    </row>
    <row r="49" spans="1:9" ht="12.75">
      <c r="A49" s="12"/>
      <c r="C49"/>
      <c r="G49" s="56">
        <v>20985</v>
      </c>
      <c r="H49" s="1">
        <v>174</v>
      </c>
      <c r="I49" s="1">
        <v>230</v>
      </c>
    </row>
    <row r="50" spans="1:9" ht="12.75">
      <c r="A50" s="12"/>
      <c r="C50"/>
      <c r="G50" s="56">
        <v>21416</v>
      </c>
      <c r="H50" s="1">
        <v>128</v>
      </c>
      <c r="I50" s="1">
        <v>270</v>
      </c>
    </row>
    <row r="51" spans="1:9" ht="12.75">
      <c r="A51" s="12"/>
      <c r="C51"/>
      <c r="G51" s="56">
        <v>21740</v>
      </c>
      <c r="H51" s="1">
        <v>104</v>
      </c>
      <c r="I51" s="1">
        <v>135</v>
      </c>
    </row>
    <row r="52" spans="1:9" ht="12.75">
      <c r="A52" s="12"/>
      <c r="C52"/>
      <c r="G52" s="56">
        <v>22092</v>
      </c>
      <c r="H52" s="1">
        <v>128</v>
      </c>
      <c r="I52" s="1">
        <v>160</v>
      </c>
    </row>
    <row r="53" spans="1:9" ht="12.75">
      <c r="A53" s="12"/>
      <c r="C53"/>
      <c r="G53" s="56">
        <v>22504</v>
      </c>
      <c r="H53" s="1">
        <v>154</v>
      </c>
      <c r="I53" s="1">
        <v>205</v>
      </c>
    </row>
    <row r="54" spans="1:9" ht="12.75">
      <c r="A54" s="12"/>
      <c r="C54"/>
      <c r="G54" s="56">
        <v>22876</v>
      </c>
      <c r="H54" s="1">
        <v>95.5</v>
      </c>
      <c r="I54" s="1">
        <v>140</v>
      </c>
    </row>
    <row r="55" spans="1:9" ht="12.75">
      <c r="A55" s="12"/>
      <c r="C55"/>
      <c r="G55" s="56">
        <v>23227</v>
      </c>
      <c r="H55" s="1">
        <v>109</v>
      </c>
      <c r="I55" s="1">
        <v>150</v>
      </c>
    </row>
    <row r="56" spans="1:9" ht="12.75">
      <c r="A56" s="12"/>
      <c r="C56"/>
      <c r="G56" s="56">
        <v>23617</v>
      </c>
      <c r="H56" s="1">
        <v>79.7</v>
      </c>
      <c r="I56" s="1">
        <v>125</v>
      </c>
    </row>
    <row r="57" ht="12.75">
      <c r="G57" s="56"/>
    </row>
    <row r="58" ht="12.75">
      <c r="G58" s="56"/>
    </row>
    <row r="59" ht="12.75">
      <c r="G59" s="5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C5:R2686"/>
  <sheetViews>
    <sheetView zoomScale="75" zoomScaleNormal="75" workbookViewId="0" topLeftCell="A1">
      <selection activeCell="G14" sqref="G14"/>
    </sheetView>
  </sheetViews>
  <sheetFormatPr defaultColWidth="9.140625" defaultRowHeight="12.75"/>
  <cols>
    <col min="4" max="4" width="9.140625" style="1" customWidth="1"/>
    <col min="5" max="5" width="21.421875" style="1" bestFit="1" customWidth="1"/>
    <col min="6" max="6" width="16.57421875" style="1" bestFit="1" customWidth="1"/>
    <col min="7" max="7" width="20.28125" style="1" customWidth="1"/>
    <col min="8" max="8" width="16.421875" style="1" customWidth="1"/>
    <col min="12" max="12" width="16.00390625" style="0" customWidth="1"/>
    <col min="14" max="14" width="21.421875" style="0" bestFit="1" customWidth="1"/>
    <col min="15" max="15" width="16.57421875" style="0" bestFit="1" customWidth="1"/>
    <col min="16" max="16" width="11.421875" style="0" customWidth="1"/>
    <col min="17" max="17" width="26.00390625" style="0" bestFit="1" customWidth="1"/>
    <col min="18" max="18" width="26.00390625" style="1" customWidth="1"/>
    <col min="22" max="22" width="21.421875" style="0" bestFit="1" customWidth="1"/>
    <col min="23" max="23" width="16.57421875" style="0" bestFit="1" customWidth="1"/>
    <col min="24" max="24" width="10.421875" style="0" bestFit="1" customWidth="1"/>
    <col min="28" max="28" width="21.421875" style="0" bestFit="1" customWidth="1"/>
    <col min="29" max="29" width="16.57421875" style="0" bestFit="1" customWidth="1"/>
    <col min="31" max="31" width="17.28125" style="0" bestFit="1" customWidth="1"/>
  </cols>
  <sheetData>
    <row r="5" spans="3:7" ht="20.25">
      <c r="C5" s="5" t="s">
        <v>29</v>
      </c>
      <c r="D5" s="7"/>
      <c r="E5" s="7"/>
      <c r="F5" s="7"/>
      <c r="G5" s="7"/>
    </row>
    <row r="7" spans="4:18" ht="20.25">
      <c r="D7"/>
      <c r="E7"/>
      <c r="F7" s="5"/>
      <c r="G7" s="5" t="s">
        <v>31</v>
      </c>
      <c r="H7"/>
      <c r="R7"/>
    </row>
    <row r="8" spans="4:18" ht="20.25">
      <c r="D8" s="5"/>
      <c r="E8"/>
      <c r="F8"/>
      <c r="G8"/>
      <c r="H8"/>
      <c r="R8"/>
    </row>
    <row r="9" spans="4:18" ht="12.75">
      <c r="D9"/>
      <c r="E9"/>
      <c r="F9"/>
      <c r="G9"/>
      <c r="H9"/>
      <c r="R9"/>
    </row>
    <row r="10" spans="4:18" ht="12.75">
      <c r="D10"/>
      <c r="E10"/>
      <c r="F10"/>
      <c r="G10"/>
      <c r="H10"/>
      <c r="R10"/>
    </row>
    <row r="11" spans="4:18" ht="32.25" customHeight="1">
      <c r="D11" s="4" t="s">
        <v>8</v>
      </c>
      <c r="E11" s="6" t="s">
        <v>13</v>
      </c>
      <c r="F11" s="6" t="s">
        <v>10</v>
      </c>
      <c r="G11" s="6" t="s">
        <v>16</v>
      </c>
      <c r="H11" s="6" t="s">
        <v>69</v>
      </c>
      <c r="R11"/>
    </row>
    <row r="12" spans="4:18" ht="12.75">
      <c r="D12" s="1" t="s">
        <v>9</v>
      </c>
      <c r="E12" s="1" t="s">
        <v>9</v>
      </c>
      <c r="F12" s="1" t="s">
        <v>9</v>
      </c>
      <c r="G12" s="1" t="s">
        <v>7</v>
      </c>
      <c r="H12" s="1" t="s">
        <v>7</v>
      </c>
      <c r="R12"/>
    </row>
    <row r="13" spans="4:18" ht="12.75">
      <c r="D13"/>
      <c r="E13"/>
      <c r="F13"/>
      <c r="H13"/>
      <c r="R13"/>
    </row>
    <row r="14" spans="4:18" ht="12.75">
      <c r="D14" s="28">
        <f aca="true" t="shared" si="0" ref="D14:D56">RANK(G14,$G$14:$G$56,1)</f>
        <v>1</v>
      </c>
      <c r="E14" s="73">
        <f aca="true" t="shared" si="1" ref="E14:E56">(D14-0.5)/COUNT($G$14:$G$56)</f>
        <v>0.011627906976744186</v>
      </c>
      <c r="F14" s="34">
        <f aca="true" t="shared" si="2" ref="F14:F56">-LN(-LN(E14))</f>
        <v>-1.493880539808272</v>
      </c>
      <c r="G14" s="1">
        <v>125</v>
      </c>
      <c r="H14" s="72">
        <f>F14*$I$61+$J$61</f>
        <v>109.67824384050122</v>
      </c>
      <c r="R14"/>
    </row>
    <row r="15" spans="4:18" ht="12.75">
      <c r="D15" s="28">
        <f t="shared" si="0"/>
        <v>2</v>
      </c>
      <c r="E15" s="73">
        <f t="shared" si="1"/>
        <v>0.03488372093023256</v>
      </c>
      <c r="F15" s="34">
        <f t="shared" si="2"/>
        <v>-1.2106708246963906</v>
      </c>
      <c r="G15" s="1">
        <v>135</v>
      </c>
      <c r="H15" s="72">
        <f aca="true" t="shared" si="3" ref="H15:H56">F15*$I$61+$J$61</f>
        <v>120.49005652411746</v>
      </c>
      <c r="R15"/>
    </row>
    <row r="16" spans="4:18" ht="12.75">
      <c r="D16" s="28">
        <f t="shared" si="0"/>
        <v>3</v>
      </c>
      <c r="E16" s="73">
        <f t="shared" si="1"/>
        <v>0.05813953488372093</v>
      </c>
      <c r="F16" s="34">
        <f t="shared" si="2"/>
        <v>-1.045531216040954</v>
      </c>
      <c r="G16" s="1">
        <v>138</v>
      </c>
      <c r="H16" s="72">
        <f t="shared" si="3"/>
        <v>126.7944254075187</v>
      </c>
      <c r="R16"/>
    </row>
    <row r="17" spans="4:18" ht="12.75">
      <c r="D17" s="28">
        <f t="shared" si="0"/>
        <v>4</v>
      </c>
      <c r="E17" s="73">
        <f t="shared" si="1"/>
        <v>0.08139534883720931</v>
      </c>
      <c r="F17" s="34">
        <f t="shared" si="2"/>
        <v>-0.9196599086977072</v>
      </c>
      <c r="G17" s="1">
        <v>140</v>
      </c>
      <c r="H17" s="72">
        <f t="shared" si="3"/>
        <v>131.59968781421068</v>
      </c>
      <c r="R17"/>
    </row>
    <row r="18" spans="4:18" ht="12.75">
      <c r="D18" s="28">
        <f t="shared" si="0"/>
        <v>4</v>
      </c>
      <c r="E18" s="73">
        <f t="shared" si="1"/>
        <v>0.08139534883720931</v>
      </c>
      <c r="F18" s="34">
        <f t="shared" si="2"/>
        <v>-0.9196599086977072</v>
      </c>
      <c r="G18" s="1">
        <v>140</v>
      </c>
      <c r="H18" s="72">
        <f t="shared" si="3"/>
        <v>131.59968781421068</v>
      </c>
      <c r="R18"/>
    </row>
    <row r="19" spans="4:18" ht="12.75">
      <c r="D19" s="28">
        <f t="shared" si="0"/>
        <v>6</v>
      </c>
      <c r="E19" s="73">
        <f t="shared" si="1"/>
        <v>0.12790697674418605</v>
      </c>
      <c r="F19" s="34">
        <f t="shared" si="2"/>
        <v>-0.7209821791942987</v>
      </c>
      <c r="G19" s="1">
        <v>145</v>
      </c>
      <c r="H19" s="72">
        <f t="shared" si="3"/>
        <v>139.18440783325536</v>
      </c>
      <c r="R19"/>
    </row>
    <row r="20" spans="4:18" ht="12.75">
      <c r="D20" s="28">
        <f t="shared" si="0"/>
        <v>6</v>
      </c>
      <c r="E20" s="73">
        <f t="shared" si="1"/>
        <v>0.12790697674418605</v>
      </c>
      <c r="F20" s="34">
        <f t="shared" si="2"/>
        <v>-0.7209821791942987</v>
      </c>
      <c r="G20" s="1">
        <v>145</v>
      </c>
      <c r="H20" s="72">
        <f t="shared" si="3"/>
        <v>139.18440783325536</v>
      </c>
      <c r="R20"/>
    </row>
    <row r="21" spans="4:18" ht="12.75">
      <c r="D21" s="28">
        <f t="shared" si="0"/>
        <v>6</v>
      </c>
      <c r="E21" s="73">
        <f t="shared" si="1"/>
        <v>0.12790697674418605</v>
      </c>
      <c r="F21" s="34">
        <f t="shared" si="2"/>
        <v>-0.7209821791942987</v>
      </c>
      <c r="G21" s="1">
        <v>145</v>
      </c>
      <c r="H21" s="72">
        <f t="shared" si="3"/>
        <v>139.18440783325536</v>
      </c>
      <c r="R21"/>
    </row>
    <row r="22" spans="4:18" ht="12.75">
      <c r="D22" s="28">
        <f t="shared" si="0"/>
        <v>9</v>
      </c>
      <c r="E22" s="73">
        <f t="shared" si="1"/>
        <v>0.19767441860465115</v>
      </c>
      <c r="F22" s="34">
        <f t="shared" si="2"/>
        <v>-0.483125874871362</v>
      </c>
      <c r="G22" s="1">
        <v>148</v>
      </c>
      <c r="H22" s="72">
        <f t="shared" si="3"/>
        <v>148.26480893086915</v>
      </c>
      <c r="R22"/>
    </row>
    <row r="23" spans="4:18" ht="12.75">
      <c r="D23" s="28">
        <f t="shared" si="0"/>
        <v>10</v>
      </c>
      <c r="E23" s="73">
        <f t="shared" si="1"/>
        <v>0.22093023255813954</v>
      </c>
      <c r="F23" s="34">
        <f t="shared" si="2"/>
        <v>-0.41204893182258895</v>
      </c>
      <c r="G23" s="1">
        <v>150</v>
      </c>
      <c r="H23" s="72">
        <f t="shared" si="3"/>
        <v>150.97824195721788</v>
      </c>
      <c r="R23"/>
    </row>
    <row r="24" spans="4:18" ht="12.75">
      <c r="D24" s="28">
        <f t="shared" si="0"/>
        <v>10</v>
      </c>
      <c r="E24" s="73">
        <f t="shared" si="1"/>
        <v>0.22093023255813954</v>
      </c>
      <c r="F24" s="34">
        <f t="shared" si="2"/>
        <v>-0.41204893182258895</v>
      </c>
      <c r="G24" s="1">
        <v>150</v>
      </c>
      <c r="H24" s="72">
        <f t="shared" si="3"/>
        <v>150.97824195721788</v>
      </c>
      <c r="R24"/>
    </row>
    <row r="25" spans="4:18" ht="12.75">
      <c r="D25" s="28">
        <f t="shared" si="0"/>
        <v>12</v>
      </c>
      <c r="E25" s="73">
        <f t="shared" si="1"/>
        <v>0.26744186046511625</v>
      </c>
      <c r="F25" s="34">
        <f t="shared" si="2"/>
        <v>-0.27676248036237017</v>
      </c>
      <c r="G25" s="1">
        <v>155</v>
      </c>
      <c r="H25" s="72">
        <f t="shared" si="3"/>
        <v>156.14293685916076</v>
      </c>
      <c r="R25"/>
    </row>
    <row r="26" spans="4:18" ht="12.75">
      <c r="D26" s="28">
        <f t="shared" si="0"/>
        <v>12</v>
      </c>
      <c r="E26" s="73">
        <f t="shared" si="1"/>
        <v>0.26744186046511625</v>
      </c>
      <c r="F26" s="34">
        <f t="shared" si="2"/>
        <v>-0.27676248036237017</v>
      </c>
      <c r="G26" s="1">
        <v>155</v>
      </c>
      <c r="H26" s="72">
        <f t="shared" si="3"/>
        <v>156.14293685916076</v>
      </c>
      <c r="R26"/>
    </row>
    <row r="27" spans="4:18" ht="12.75">
      <c r="D27" s="28">
        <f t="shared" si="0"/>
        <v>14</v>
      </c>
      <c r="E27" s="73">
        <f t="shared" si="1"/>
        <v>0.313953488372093</v>
      </c>
      <c r="F27" s="34">
        <f t="shared" si="2"/>
        <v>-0.1471350680860003</v>
      </c>
      <c r="G27" s="1">
        <v>158</v>
      </c>
      <c r="H27" s="72">
        <f t="shared" si="3"/>
        <v>161.09159230920542</v>
      </c>
      <c r="R27"/>
    </row>
    <row r="28" spans="4:18" ht="12.75">
      <c r="D28" s="28">
        <f t="shared" si="0"/>
        <v>15</v>
      </c>
      <c r="E28" s="73">
        <f t="shared" si="1"/>
        <v>0.3372093023255814</v>
      </c>
      <c r="F28" s="34">
        <f t="shared" si="2"/>
        <v>-0.08346895409002324</v>
      </c>
      <c r="G28" s="1">
        <v>160</v>
      </c>
      <c r="H28" s="72">
        <f t="shared" si="3"/>
        <v>163.52210956228174</v>
      </c>
      <c r="R28"/>
    </row>
    <row r="29" spans="4:18" ht="12.75">
      <c r="D29" s="28">
        <f t="shared" si="0"/>
        <v>15</v>
      </c>
      <c r="E29" s="73">
        <f t="shared" si="1"/>
        <v>0.3372093023255814</v>
      </c>
      <c r="F29" s="34">
        <f t="shared" si="2"/>
        <v>-0.08346895409002324</v>
      </c>
      <c r="G29" s="1">
        <v>160</v>
      </c>
      <c r="H29" s="72">
        <f t="shared" si="3"/>
        <v>163.52210956228174</v>
      </c>
      <c r="R29"/>
    </row>
    <row r="30" spans="4:18" ht="12.75">
      <c r="D30" s="28">
        <f t="shared" si="0"/>
        <v>17</v>
      </c>
      <c r="E30" s="73">
        <f t="shared" si="1"/>
        <v>0.38372093023255816</v>
      </c>
      <c r="F30" s="34">
        <f t="shared" si="2"/>
        <v>0.04307480646009497</v>
      </c>
      <c r="G30" s="1">
        <v>162</v>
      </c>
      <c r="H30" s="72">
        <f t="shared" si="3"/>
        <v>168.35304353927393</v>
      </c>
      <c r="R30"/>
    </row>
    <row r="31" spans="4:18" ht="12.75">
      <c r="D31" s="28">
        <f t="shared" si="0"/>
        <v>18</v>
      </c>
      <c r="E31" s="73">
        <f t="shared" si="1"/>
        <v>0.4069767441860465</v>
      </c>
      <c r="F31" s="34">
        <f t="shared" si="2"/>
        <v>0.10647309571878334</v>
      </c>
      <c r="G31" s="1">
        <v>165</v>
      </c>
      <c r="H31" s="72">
        <f t="shared" si="3"/>
        <v>170.77333631650396</v>
      </c>
      <c r="R31"/>
    </row>
    <row r="32" spans="4:18" ht="12.75">
      <c r="D32" s="28">
        <f t="shared" si="0"/>
        <v>19</v>
      </c>
      <c r="E32" s="73">
        <f t="shared" si="1"/>
        <v>0.43023255813953487</v>
      </c>
      <c r="F32" s="34">
        <f t="shared" si="2"/>
        <v>0.17027909880621953</v>
      </c>
      <c r="G32" s="1">
        <v>170</v>
      </c>
      <c r="H32" s="72">
        <f t="shared" si="3"/>
        <v>173.20919397484408</v>
      </c>
      <c r="R32"/>
    </row>
    <row r="33" spans="4:18" ht="12.75">
      <c r="D33" s="28">
        <f t="shared" si="0"/>
        <v>20</v>
      </c>
      <c r="E33" s="73">
        <f t="shared" si="1"/>
        <v>0.45348837209302323</v>
      </c>
      <c r="F33" s="34">
        <f t="shared" si="2"/>
        <v>0.23472833387477082</v>
      </c>
      <c r="G33" s="1">
        <v>171</v>
      </c>
      <c r="H33" s="72">
        <f t="shared" si="3"/>
        <v>175.6696076541144</v>
      </c>
      <c r="R33"/>
    </row>
    <row r="34" spans="4:18" ht="12.75">
      <c r="D34" s="28">
        <f t="shared" si="0"/>
        <v>21</v>
      </c>
      <c r="E34" s="73">
        <f t="shared" si="1"/>
        <v>0.47674418604651164</v>
      </c>
      <c r="F34" s="34">
        <f t="shared" si="2"/>
        <v>0.30005803364279626</v>
      </c>
      <c r="G34" s="1">
        <v>175</v>
      </c>
      <c r="H34" s="72">
        <f t="shared" si="3"/>
        <v>178.1636339493979</v>
      </c>
      <c r="R34"/>
    </row>
    <row r="35" spans="4:18" ht="12.75">
      <c r="D35" s="28">
        <f t="shared" si="0"/>
        <v>21</v>
      </c>
      <c r="E35" s="73">
        <f t="shared" si="1"/>
        <v>0.47674418604651164</v>
      </c>
      <c r="F35" s="34">
        <f t="shared" si="2"/>
        <v>0.30005803364279626</v>
      </c>
      <c r="G35" s="1">
        <v>175</v>
      </c>
      <c r="H35" s="72">
        <f t="shared" si="3"/>
        <v>178.1636339493979</v>
      </c>
      <c r="R35"/>
    </row>
    <row r="36" spans="4:18" ht="12.75">
      <c r="D36" s="28">
        <f t="shared" si="0"/>
        <v>23</v>
      </c>
      <c r="E36" s="73">
        <f t="shared" si="1"/>
        <v>0.5232558139534884</v>
      </c>
      <c r="F36" s="34">
        <f t="shared" si="2"/>
        <v>0.4343511107136253</v>
      </c>
      <c r="G36" s="1">
        <v>177</v>
      </c>
      <c r="H36" s="72">
        <f t="shared" si="3"/>
        <v>183.29040579556374</v>
      </c>
      <c r="R36"/>
    </row>
    <row r="37" spans="4:18" ht="12.75">
      <c r="D37" s="28">
        <f t="shared" si="0"/>
        <v>24</v>
      </c>
      <c r="E37" s="73">
        <f t="shared" si="1"/>
        <v>0.5465116279069767</v>
      </c>
      <c r="F37" s="34">
        <f t="shared" si="2"/>
        <v>0.503850515585057</v>
      </c>
      <c r="G37" s="1">
        <v>179</v>
      </c>
      <c r="H37" s="72">
        <f t="shared" si="3"/>
        <v>185.94361473225536</v>
      </c>
      <c r="R37"/>
    </row>
    <row r="38" spans="4:18" ht="12.75">
      <c r="D38" s="28">
        <f t="shared" si="0"/>
        <v>24</v>
      </c>
      <c r="E38" s="73">
        <f t="shared" si="1"/>
        <v>0.5465116279069767</v>
      </c>
      <c r="F38" s="34">
        <f t="shared" si="2"/>
        <v>0.503850515585057</v>
      </c>
      <c r="G38" s="1">
        <v>179</v>
      </c>
      <c r="H38" s="72">
        <f t="shared" si="3"/>
        <v>185.94361473225536</v>
      </c>
      <c r="R38"/>
    </row>
    <row r="39" spans="4:18" ht="12.75">
      <c r="D39" s="28">
        <f t="shared" si="0"/>
        <v>26</v>
      </c>
      <c r="E39" s="73">
        <f t="shared" si="1"/>
        <v>0.5930232558139535</v>
      </c>
      <c r="F39" s="34">
        <f t="shared" si="2"/>
        <v>0.6490888347027974</v>
      </c>
      <c r="G39" s="1">
        <v>185</v>
      </c>
      <c r="H39" s="72">
        <f t="shared" si="3"/>
        <v>191.48823208467897</v>
      </c>
      <c r="R39"/>
    </row>
    <row r="40" spans="4:18" ht="12.75">
      <c r="D40" s="28">
        <f t="shared" si="0"/>
        <v>27</v>
      </c>
      <c r="E40" s="73">
        <f t="shared" si="1"/>
        <v>0.6162790697674418</v>
      </c>
      <c r="F40" s="34">
        <f t="shared" si="2"/>
        <v>0.7255559517428039</v>
      </c>
      <c r="G40" s="1">
        <v>186</v>
      </c>
      <c r="H40" s="72">
        <f t="shared" si="3"/>
        <v>194.40744036666217</v>
      </c>
      <c r="R40"/>
    </row>
    <row r="41" spans="4:18" ht="12.75">
      <c r="D41" s="28">
        <f t="shared" si="0"/>
        <v>28</v>
      </c>
      <c r="E41" s="73">
        <f t="shared" si="1"/>
        <v>0.6395348837209303</v>
      </c>
      <c r="F41" s="34">
        <f t="shared" si="2"/>
        <v>0.8051651165871115</v>
      </c>
      <c r="G41" s="1">
        <v>199</v>
      </c>
      <c r="H41" s="72">
        <f t="shared" si="3"/>
        <v>197.4465994500847</v>
      </c>
      <c r="R41"/>
    </row>
    <row r="42" spans="4:18" ht="12.75">
      <c r="D42" s="28">
        <f t="shared" si="0"/>
        <v>29</v>
      </c>
      <c r="E42" s="73">
        <f t="shared" si="1"/>
        <v>0.6627906976744186</v>
      </c>
      <c r="F42" s="34">
        <f t="shared" si="2"/>
        <v>0.8884420599582985</v>
      </c>
      <c r="G42" s="1">
        <v>200</v>
      </c>
      <c r="H42" s="72">
        <f t="shared" si="3"/>
        <v>200.62577962841192</v>
      </c>
      <c r="R42"/>
    </row>
    <row r="43" spans="4:18" ht="12.75">
      <c r="D43" s="28">
        <f t="shared" si="0"/>
        <v>30</v>
      </c>
      <c r="E43" s="73">
        <f t="shared" si="1"/>
        <v>0.686046511627907</v>
      </c>
      <c r="F43" s="34">
        <f t="shared" si="2"/>
        <v>0.9760145892019465</v>
      </c>
      <c r="G43" s="1">
        <v>205</v>
      </c>
      <c r="H43" s="72">
        <f t="shared" si="3"/>
        <v>203.9689480717642</v>
      </c>
      <c r="R43"/>
    </row>
    <row r="44" spans="4:18" ht="12.75">
      <c r="D44" s="28">
        <f t="shared" si="0"/>
        <v>31</v>
      </c>
      <c r="E44" s="73">
        <f t="shared" si="1"/>
        <v>0.7093023255813954</v>
      </c>
      <c r="F44" s="34">
        <f t="shared" si="2"/>
        <v>1.0686455150556895</v>
      </c>
      <c r="G44" s="1">
        <v>210</v>
      </c>
      <c r="H44" s="72">
        <f t="shared" si="3"/>
        <v>207.50522583908926</v>
      </c>
      <c r="R44"/>
    </row>
    <row r="45" spans="4:18" ht="12.75">
      <c r="D45" s="28">
        <f t="shared" si="0"/>
        <v>31</v>
      </c>
      <c r="E45" s="73">
        <f t="shared" si="1"/>
        <v>0.7093023255813954</v>
      </c>
      <c r="F45" s="34">
        <f t="shared" si="2"/>
        <v>1.0686455150556895</v>
      </c>
      <c r="G45" s="1">
        <v>210</v>
      </c>
      <c r="H45" s="72">
        <f t="shared" si="3"/>
        <v>207.50522583908926</v>
      </c>
      <c r="R45"/>
    </row>
    <row r="46" spans="4:18" ht="12.75">
      <c r="D46" s="28">
        <f t="shared" si="0"/>
        <v>33</v>
      </c>
      <c r="E46" s="73">
        <f t="shared" si="1"/>
        <v>0.7558139534883721</v>
      </c>
      <c r="F46" s="34">
        <f t="shared" si="2"/>
        <v>1.2731084490121007</v>
      </c>
      <c r="G46" s="1">
        <v>230</v>
      </c>
      <c r="H46" s="72">
        <f t="shared" si="3"/>
        <v>215.3108017947235</v>
      </c>
      <c r="R46"/>
    </row>
    <row r="47" spans="4:18" ht="12.75">
      <c r="D47" s="28">
        <f t="shared" si="0"/>
        <v>34</v>
      </c>
      <c r="E47" s="73">
        <f t="shared" si="1"/>
        <v>0.7790697674418605</v>
      </c>
      <c r="F47" s="34">
        <f t="shared" si="2"/>
        <v>1.3876766085336771</v>
      </c>
      <c r="G47" s="1">
        <v>234</v>
      </c>
      <c r="H47" s="72">
        <f t="shared" si="3"/>
        <v>219.68455528607038</v>
      </c>
      <c r="R47"/>
    </row>
    <row r="48" spans="4:18" ht="12.75">
      <c r="D48" s="28">
        <f t="shared" si="0"/>
        <v>35</v>
      </c>
      <c r="E48" s="73">
        <f t="shared" si="1"/>
        <v>0.8023255813953488</v>
      </c>
      <c r="F48" s="34">
        <f t="shared" si="2"/>
        <v>1.5130338236380432</v>
      </c>
      <c r="G48" s="1">
        <v>235</v>
      </c>
      <c r="H48" s="72">
        <f t="shared" si="3"/>
        <v>224.4701917099931</v>
      </c>
      <c r="R48"/>
    </row>
    <row r="49" spans="4:18" ht="12.75">
      <c r="D49" s="28">
        <f t="shared" si="0"/>
        <v>36</v>
      </c>
      <c r="E49" s="73">
        <f t="shared" si="1"/>
        <v>0.8255813953488372</v>
      </c>
      <c r="F49" s="34">
        <f t="shared" si="2"/>
        <v>1.6519936005361227</v>
      </c>
      <c r="G49" s="1">
        <v>240</v>
      </c>
      <c r="H49" s="72">
        <f t="shared" si="3"/>
        <v>229.77511946568683</v>
      </c>
      <c r="R49"/>
    </row>
    <row r="50" spans="4:18" ht="12.75">
      <c r="D50" s="28">
        <f t="shared" si="0"/>
        <v>36</v>
      </c>
      <c r="E50" s="73">
        <f t="shared" si="1"/>
        <v>0.8255813953488372</v>
      </c>
      <c r="F50" s="34">
        <f t="shared" si="2"/>
        <v>1.6519936005361227</v>
      </c>
      <c r="G50" s="1">
        <v>240</v>
      </c>
      <c r="H50" s="72">
        <f t="shared" si="3"/>
        <v>229.77511946568683</v>
      </c>
      <c r="R50"/>
    </row>
    <row r="51" spans="4:18" ht="12.75">
      <c r="D51" s="28">
        <f t="shared" si="0"/>
        <v>36</v>
      </c>
      <c r="E51" s="73">
        <f t="shared" si="1"/>
        <v>0.8255813953488372</v>
      </c>
      <c r="F51" s="34">
        <f t="shared" si="2"/>
        <v>1.6519936005361227</v>
      </c>
      <c r="G51" s="1">
        <v>240</v>
      </c>
      <c r="H51" s="72">
        <f t="shared" si="3"/>
        <v>229.77511946568683</v>
      </c>
      <c r="R51"/>
    </row>
    <row r="52" spans="4:18" ht="12.75">
      <c r="D52" s="28">
        <f t="shared" si="0"/>
        <v>39</v>
      </c>
      <c r="E52" s="73">
        <f t="shared" si="1"/>
        <v>0.8953488372093024</v>
      </c>
      <c r="F52" s="34">
        <f t="shared" si="2"/>
        <v>2.202360875964643</v>
      </c>
      <c r="G52" s="1">
        <v>245</v>
      </c>
      <c r="H52" s="72">
        <f t="shared" si="3"/>
        <v>250.78593785083535</v>
      </c>
      <c r="R52"/>
    </row>
    <row r="53" spans="4:18" ht="12.75">
      <c r="D53" s="28">
        <f t="shared" si="0"/>
        <v>40</v>
      </c>
      <c r="E53" s="73">
        <f t="shared" si="1"/>
        <v>0.9186046511627907</v>
      </c>
      <c r="F53" s="34">
        <f t="shared" si="2"/>
        <v>2.4662877370822174</v>
      </c>
      <c r="G53" s="1">
        <v>250</v>
      </c>
      <c r="H53" s="72">
        <f t="shared" si="3"/>
        <v>260.86160839572017</v>
      </c>
      <c r="R53"/>
    </row>
    <row r="54" spans="4:18" ht="12.75">
      <c r="D54" s="28">
        <f t="shared" si="0"/>
        <v>41</v>
      </c>
      <c r="E54" s="73">
        <f t="shared" si="1"/>
        <v>0.9418604651162791</v>
      </c>
      <c r="F54" s="34">
        <f t="shared" si="2"/>
        <v>2.81510979969981</v>
      </c>
      <c r="G54" s="1">
        <v>260</v>
      </c>
      <c r="H54" s="72">
        <f t="shared" si="3"/>
        <v>274.1782377332561</v>
      </c>
      <c r="R54"/>
    </row>
    <row r="55" spans="4:18" ht="12.75">
      <c r="D55" s="28">
        <f t="shared" si="0"/>
        <v>42</v>
      </c>
      <c r="E55" s="73">
        <f t="shared" si="1"/>
        <v>0.9651162790697675</v>
      </c>
      <c r="F55" s="34">
        <f t="shared" si="2"/>
        <v>3.338034193010287</v>
      </c>
      <c r="G55" s="1">
        <v>270</v>
      </c>
      <c r="H55" s="72">
        <f t="shared" si="3"/>
        <v>294.14139678637343</v>
      </c>
      <c r="R55"/>
    </row>
    <row r="56" spans="4:18" ht="12.75">
      <c r="D56" s="28">
        <f t="shared" si="0"/>
        <v>43</v>
      </c>
      <c r="E56" s="73">
        <f t="shared" si="1"/>
        <v>0.9883720930232558</v>
      </c>
      <c r="F56" s="34">
        <f t="shared" si="2"/>
        <v>4.448504976254835</v>
      </c>
      <c r="G56" s="1">
        <v>375</v>
      </c>
      <c r="H56" s="72">
        <f t="shared" si="3"/>
        <v>336.5347239161495</v>
      </c>
      <c r="R56"/>
    </row>
    <row r="57" spans="4:18" ht="13.5" thickBot="1">
      <c r="D57"/>
      <c r="E57"/>
      <c r="F57"/>
      <c r="G57"/>
      <c r="H57"/>
      <c r="R57"/>
    </row>
    <row r="58" spans="4:18" ht="12.75">
      <c r="D58"/>
      <c r="E58"/>
      <c r="F58"/>
      <c r="G58"/>
      <c r="H58"/>
      <c r="I58" s="16" t="s">
        <v>26</v>
      </c>
      <c r="J58" s="17"/>
      <c r="K58" s="17"/>
      <c r="L58" s="18"/>
      <c r="R58"/>
    </row>
    <row r="59" spans="6:18" ht="12.75">
      <c r="F59" s="3" t="s">
        <v>23</v>
      </c>
      <c r="G59" s="30">
        <f>AVERAGE(G14:G56)</f>
        <v>188.74418604651163</v>
      </c>
      <c r="H59" s="9" t="s">
        <v>7</v>
      </c>
      <c r="I59" s="19"/>
      <c r="J59" s="20"/>
      <c r="K59" s="21"/>
      <c r="L59" s="22"/>
      <c r="R59"/>
    </row>
    <row r="60" spans="6:18" ht="12.75">
      <c r="F60" s="3" t="s">
        <v>30</v>
      </c>
      <c r="G60" s="30">
        <f>STDEV(G14:G56)</f>
        <v>48.96261597394671</v>
      </c>
      <c r="H60" s="9" t="s">
        <v>7</v>
      </c>
      <c r="I60" s="23" t="s">
        <v>24</v>
      </c>
      <c r="J60" s="24" t="s">
        <v>25</v>
      </c>
      <c r="K60" s="21"/>
      <c r="L60" s="22"/>
      <c r="R60"/>
    </row>
    <row r="61" spans="6:18" ht="13.5" thickBot="1">
      <c r="F61" s="3" t="s">
        <v>32</v>
      </c>
      <c r="G61" s="31">
        <v>0.57721</v>
      </c>
      <c r="H61" s="9" t="s">
        <v>7</v>
      </c>
      <c r="I61" s="64">
        <f>$G$60*SQRT(6)/PI()</f>
        <v>38.17599505491914</v>
      </c>
      <c r="J61" s="66">
        <f>$G$59-I61*$G$61</f>
        <v>166.70861994086175</v>
      </c>
      <c r="K61" s="25"/>
      <c r="L61" s="26"/>
      <c r="R61"/>
    </row>
    <row r="62" spans="4:18" ht="12.75">
      <c r="D62"/>
      <c r="E62"/>
      <c r="F62" s="3"/>
      <c r="G62" s="29"/>
      <c r="H62"/>
      <c r="R62"/>
    </row>
    <row r="63" spans="4:18" ht="12.75">
      <c r="D63"/>
      <c r="E63"/>
      <c r="F63"/>
      <c r="G63"/>
      <c r="H63"/>
      <c r="R63"/>
    </row>
    <row r="64" spans="4:18" ht="12.75">
      <c r="D64"/>
      <c r="E64"/>
      <c r="F64"/>
      <c r="G64"/>
      <c r="H64"/>
      <c r="R64"/>
    </row>
    <row r="65" spans="4:18" ht="12.75">
      <c r="D65" s="15"/>
      <c r="E65" s="32" t="s">
        <v>36</v>
      </c>
      <c r="F65" s="27">
        <v>20</v>
      </c>
      <c r="G65" s="27">
        <v>100</v>
      </c>
      <c r="H65" t="s">
        <v>22</v>
      </c>
      <c r="R65"/>
    </row>
    <row r="66" spans="4:18" ht="12.75">
      <c r="D66" s="15"/>
      <c r="E66" s="32" t="s">
        <v>33</v>
      </c>
      <c r="F66" s="28">
        <f>1-(1/F65)</f>
        <v>0.95</v>
      </c>
      <c r="G66" s="28">
        <f>1-1/G65</f>
        <v>0.99</v>
      </c>
      <c r="R66"/>
    </row>
    <row r="67" spans="4:18" ht="12.75">
      <c r="D67" s="15"/>
      <c r="E67" s="32" t="s">
        <v>34</v>
      </c>
      <c r="F67" s="30">
        <f>-LN(-LN(F66))</f>
        <v>2.9701952490421637</v>
      </c>
      <c r="G67" s="34">
        <f>-LN(-LN(G66))</f>
        <v>4.600149226776579</v>
      </c>
      <c r="H67" t="s">
        <v>9</v>
      </c>
      <c r="R67"/>
    </row>
    <row r="68" spans="4:18" ht="12.75">
      <c r="D68" s="15"/>
      <c r="E68" s="32" t="s">
        <v>35</v>
      </c>
      <c r="F68" s="60">
        <f>$I61*(F67)+$J61</f>
        <v>280.0987790804397</v>
      </c>
      <c r="G68" s="60">
        <f>$I61*(G67)+$J61</f>
        <v>342.3238940741745</v>
      </c>
      <c r="H68" t="s">
        <v>9</v>
      </c>
      <c r="R68"/>
    </row>
    <row r="69" spans="4:18" ht="12.75">
      <c r="D69"/>
      <c r="E69" s="3"/>
      <c r="G69" s="33"/>
      <c r="H69"/>
      <c r="R69"/>
    </row>
    <row r="70" spans="4:18" ht="12.75">
      <c r="D70"/>
      <c r="E70"/>
      <c r="F70"/>
      <c r="G70"/>
      <c r="R70"/>
    </row>
    <row r="71" spans="4:18" ht="12.75">
      <c r="D71"/>
      <c r="E71"/>
      <c r="F71"/>
      <c r="G71"/>
      <c r="H71"/>
      <c r="R71"/>
    </row>
    <row r="72" spans="4:18" ht="12.75">
      <c r="D72"/>
      <c r="E72"/>
      <c r="F72"/>
      <c r="G72"/>
      <c r="H72"/>
      <c r="R72"/>
    </row>
    <row r="73" spans="4:18" ht="12.75">
      <c r="D73"/>
      <c r="E73"/>
      <c r="F73"/>
      <c r="G73"/>
      <c r="H73"/>
      <c r="R73"/>
    </row>
    <row r="74" spans="4:18" ht="12.75">
      <c r="D74"/>
      <c r="E74"/>
      <c r="F74"/>
      <c r="G74"/>
      <c r="H74"/>
      <c r="R74"/>
    </row>
    <row r="75" spans="4:18" ht="12.75">
      <c r="D75"/>
      <c r="E75"/>
      <c r="F75"/>
      <c r="G75"/>
      <c r="H75"/>
      <c r="R75"/>
    </row>
    <row r="76" spans="4:18" ht="12.75">
      <c r="D76"/>
      <c r="E76"/>
      <c r="F76"/>
      <c r="G76"/>
      <c r="H76"/>
      <c r="R76"/>
    </row>
    <row r="77" spans="4:18" ht="12.75">
      <c r="D77"/>
      <c r="E77"/>
      <c r="F77"/>
      <c r="G77"/>
      <c r="H77"/>
      <c r="R77"/>
    </row>
    <row r="78" spans="4:18" ht="12.75">
      <c r="D78"/>
      <c r="E78"/>
      <c r="F78"/>
      <c r="G78"/>
      <c r="H78"/>
      <c r="R78"/>
    </row>
    <row r="79" spans="4:18" ht="12.75">
      <c r="D79"/>
      <c r="E79"/>
      <c r="F79"/>
      <c r="G79"/>
      <c r="H79"/>
      <c r="R79"/>
    </row>
    <row r="80" spans="4:18" ht="12.75">
      <c r="D80"/>
      <c r="E80"/>
      <c r="F80"/>
      <c r="G80"/>
      <c r="H80"/>
      <c r="R80"/>
    </row>
    <row r="81" spans="4:18" ht="12.75">
      <c r="D81"/>
      <c r="E81"/>
      <c r="F81"/>
      <c r="G81"/>
      <c r="H81"/>
      <c r="R81"/>
    </row>
    <row r="82" spans="4:18" ht="12.75">
      <c r="D82"/>
      <c r="E82"/>
      <c r="F82"/>
      <c r="G82"/>
      <c r="H82"/>
      <c r="R82"/>
    </row>
    <row r="83" spans="4:18" ht="12.75">
      <c r="D83"/>
      <c r="E83"/>
      <c r="F83"/>
      <c r="G83"/>
      <c r="H83"/>
      <c r="R83"/>
    </row>
    <row r="84" spans="4:18" ht="12.75">
      <c r="D84"/>
      <c r="E84"/>
      <c r="F84"/>
      <c r="G84"/>
      <c r="H84"/>
      <c r="R84"/>
    </row>
    <row r="85" spans="4:18" ht="12.75">
      <c r="D85"/>
      <c r="E85"/>
      <c r="F85"/>
      <c r="G85"/>
      <c r="H85"/>
      <c r="R85"/>
    </row>
    <row r="86" spans="4:18" ht="12.75">
      <c r="D86"/>
      <c r="E86"/>
      <c r="F86"/>
      <c r="G86"/>
      <c r="H86"/>
      <c r="R86"/>
    </row>
    <row r="87" spans="4:18" ht="12.75">
      <c r="D87"/>
      <c r="E87"/>
      <c r="F87"/>
      <c r="G87"/>
      <c r="H87"/>
      <c r="R87"/>
    </row>
    <row r="88" spans="4:18" ht="12.75">
      <c r="D88"/>
      <c r="E88"/>
      <c r="F88"/>
      <c r="G88"/>
      <c r="H88"/>
      <c r="R88"/>
    </row>
    <row r="89" spans="4:18" ht="12.75">
      <c r="D89"/>
      <c r="E89"/>
      <c r="F89"/>
      <c r="G89"/>
      <c r="H89"/>
      <c r="R89"/>
    </row>
    <row r="90" spans="4:18" ht="12.75">
      <c r="D90"/>
      <c r="E90"/>
      <c r="F90"/>
      <c r="G90"/>
      <c r="H90"/>
      <c r="R90"/>
    </row>
    <row r="91" spans="4:18" ht="12.75">
      <c r="D91"/>
      <c r="E91"/>
      <c r="F91"/>
      <c r="G91"/>
      <c r="H91"/>
      <c r="R91"/>
    </row>
    <row r="92" spans="4:18" ht="12.75">
      <c r="D92"/>
      <c r="E92"/>
      <c r="F92"/>
      <c r="G92"/>
      <c r="H92"/>
      <c r="R92"/>
    </row>
    <row r="93" spans="4:18" ht="12.75">
      <c r="D93"/>
      <c r="E93"/>
      <c r="F93"/>
      <c r="G93"/>
      <c r="H93"/>
      <c r="R93"/>
    </row>
    <row r="94" spans="4:18" ht="12.75">
      <c r="D94"/>
      <c r="E94"/>
      <c r="F94"/>
      <c r="G94"/>
      <c r="H94"/>
      <c r="R94"/>
    </row>
    <row r="95" spans="4:18" ht="12.75">
      <c r="D95"/>
      <c r="E95"/>
      <c r="F95"/>
      <c r="G95"/>
      <c r="H95"/>
      <c r="R95"/>
    </row>
    <row r="96" spans="4:18" ht="12.75">
      <c r="D96"/>
      <c r="E96"/>
      <c r="F96"/>
      <c r="G96"/>
      <c r="H96"/>
      <c r="R96"/>
    </row>
    <row r="97" spans="4:18" ht="12.75">
      <c r="D97"/>
      <c r="E97"/>
      <c r="F97"/>
      <c r="G97"/>
      <c r="H97"/>
      <c r="R97"/>
    </row>
    <row r="98" spans="4:18" ht="12.75">
      <c r="D98"/>
      <c r="E98"/>
      <c r="F98"/>
      <c r="G98"/>
      <c r="H98"/>
      <c r="R98"/>
    </row>
    <row r="99" spans="4:18" ht="12.75">
      <c r="D99"/>
      <c r="E99"/>
      <c r="F99"/>
      <c r="G99"/>
      <c r="H99"/>
      <c r="R99"/>
    </row>
    <row r="100" spans="4:18" ht="12.75">
      <c r="D100"/>
      <c r="E100"/>
      <c r="F100"/>
      <c r="G100"/>
      <c r="H100"/>
      <c r="R100"/>
    </row>
    <row r="101" spans="4:18" ht="12.75">
      <c r="D101"/>
      <c r="E101"/>
      <c r="F101"/>
      <c r="G101"/>
      <c r="H101"/>
      <c r="R101"/>
    </row>
    <row r="102" spans="4:18" ht="12.75">
      <c r="D102"/>
      <c r="E102"/>
      <c r="F102"/>
      <c r="G102"/>
      <c r="H102"/>
      <c r="R102"/>
    </row>
    <row r="103" spans="4:18" ht="12.75">
      <c r="D103"/>
      <c r="E103"/>
      <c r="F103"/>
      <c r="G103"/>
      <c r="H103"/>
      <c r="R103"/>
    </row>
    <row r="104" spans="4:18" ht="12.75">
      <c r="D104"/>
      <c r="E104"/>
      <c r="F104"/>
      <c r="G104"/>
      <c r="H104"/>
      <c r="R104"/>
    </row>
    <row r="105" spans="4:18" ht="12.75">
      <c r="D105"/>
      <c r="E105"/>
      <c r="F105"/>
      <c r="G105"/>
      <c r="H105"/>
      <c r="R105"/>
    </row>
    <row r="106" spans="4:18" ht="12.75">
      <c r="D106"/>
      <c r="E106"/>
      <c r="F106"/>
      <c r="G106"/>
      <c r="H106"/>
      <c r="R106"/>
    </row>
    <row r="107" spans="4:18" ht="12.75">
      <c r="D107"/>
      <c r="E107"/>
      <c r="F107"/>
      <c r="G107"/>
      <c r="H107"/>
      <c r="R107"/>
    </row>
    <row r="108" spans="4:18" ht="12.75">
      <c r="D108"/>
      <c r="E108"/>
      <c r="F108"/>
      <c r="G108"/>
      <c r="H108"/>
      <c r="R108"/>
    </row>
    <row r="109" spans="4:18" ht="12.75">
      <c r="D109"/>
      <c r="E109"/>
      <c r="F109"/>
      <c r="G109"/>
      <c r="H109"/>
      <c r="R109"/>
    </row>
    <row r="110" spans="4:18" ht="12.75">
      <c r="D110"/>
      <c r="E110"/>
      <c r="F110"/>
      <c r="G110"/>
      <c r="H110"/>
      <c r="R110"/>
    </row>
    <row r="111" spans="4:18" ht="12.75">
      <c r="D111"/>
      <c r="E111"/>
      <c r="F111"/>
      <c r="G111"/>
      <c r="H111"/>
      <c r="R111"/>
    </row>
    <row r="112" spans="4:18" ht="12.75">
      <c r="D112"/>
      <c r="E112"/>
      <c r="F112"/>
      <c r="G112"/>
      <c r="H112"/>
      <c r="R112"/>
    </row>
    <row r="113" spans="4:18" ht="12.75">
      <c r="D113"/>
      <c r="E113"/>
      <c r="F113"/>
      <c r="G113"/>
      <c r="H113"/>
      <c r="R113"/>
    </row>
    <row r="114" spans="4:18" ht="12.75">
      <c r="D114"/>
      <c r="E114"/>
      <c r="F114"/>
      <c r="G114"/>
      <c r="H114"/>
      <c r="R114"/>
    </row>
    <row r="115" spans="4:18" ht="12.75">
      <c r="D115"/>
      <c r="E115"/>
      <c r="F115"/>
      <c r="G115"/>
      <c r="H115"/>
      <c r="R115"/>
    </row>
    <row r="116" spans="4:18" ht="12.75">
      <c r="D116"/>
      <c r="E116"/>
      <c r="F116"/>
      <c r="G116"/>
      <c r="H116"/>
      <c r="R116"/>
    </row>
    <row r="117" spans="4:18" ht="12.75">
      <c r="D117"/>
      <c r="E117"/>
      <c r="F117"/>
      <c r="G117"/>
      <c r="H117"/>
      <c r="R117"/>
    </row>
    <row r="118" spans="4:18" ht="12.75">
      <c r="D118"/>
      <c r="E118"/>
      <c r="F118"/>
      <c r="G118"/>
      <c r="H118"/>
      <c r="R118"/>
    </row>
    <row r="119" spans="4:18" ht="12.75">
      <c r="D119"/>
      <c r="E119"/>
      <c r="F119"/>
      <c r="G119"/>
      <c r="H119"/>
      <c r="R119"/>
    </row>
    <row r="120" spans="4:18" ht="12.75">
      <c r="D120"/>
      <c r="E120"/>
      <c r="F120"/>
      <c r="G120"/>
      <c r="H120"/>
      <c r="R120"/>
    </row>
    <row r="121" spans="4:18" ht="12.75">
      <c r="D121"/>
      <c r="E121"/>
      <c r="F121"/>
      <c r="G121"/>
      <c r="H121"/>
      <c r="R121"/>
    </row>
    <row r="122" spans="4:18" ht="12.75">
      <c r="D122"/>
      <c r="E122"/>
      <c r="F122"/>
      <c r="G122"/>
      <c r="H122"/>
      <c r="R122"/>
    </row>
    <row r="123" spans="4:18" ht="12.75">
      <c r="D123"/>
      <c r="E123"/>
      <c r="F123"/>
      <c r="G123"/>
      <c r="H123"/>
      <c r="R123"/>
    </row>
    <row r="124" spans="4:18" ht="12.75">
      <c r="D124"/>
      <c r="E124"/>
      <c r="F124"/>
      <c r="G124"/>
      <c r="H124"/>
      <c r="R124"/>
    </row>
    <row r="125" spans="4:18" ht="12.75">
      <c r="D125"/>
      <c r="E125"/>
      <c r="F125"/>
      <c r="G125"/>
      <c r="H125"/>
      <c r="R125"/>
    </row>
    <row r="126" spans="4:18" ht="12.75">
      <c r="D126"/>
      <c r="E126"/>
      <c r="F126"/>
      <c r="G126"/>
      <c r="H126"/>
      <c r="R126"/>
    </row>
    <row r="127" spans="4:18" ht="12.75">
      <c r="D127"/>
      <c r="E127"/>
      <c r="F127"/>
      <c r="G127"/>
      <c r="H127"/>
      <c r="R127"/>
    </row>
    <row r="128" spans="4:18" ht="12.75">
      <c r="D128"/>
      <c r="E128"/>
      <c r="F128"/>
      <c r="G128"/>
      <c r="H128"/>
      <c r="R128"/>
    </row>
    <row r="129" spans="4:18" ht="12.75">
      <c r="D129"/>
      <c r="E129"/>
      <c r="F129"/>
      <c r="G129"/>
      <c r="H129"/>
      <c r="R129"/>
    </row>
    <row r="130" spans="4:18" ht="12.75">
      <c r="D130"/>
      <c r="E130"/>
      <c r="F130"/>
      <c r="G130"/>
      <c r="H130"/>
      <c r="R130"/>
    </row>
    <row r="131" spans="4:18" ht="12.75">
      <c r="D131"/>
      <c r="E131"/>
      <c r="F131"/>
      <c r="G131"/>
      <c r="H131"/>
      <c r="R131"/>
    </row>
    <row r="132" spans="4:18" ht="12.75">
      <c r="D132"/>
      <c r="E132"/>
      <c r="F132"/>
      <c r="G132"/>
      <c r="H132"/>
      <c r="R132"/>
    </row>
    <row r="133" spans="4:18" ht="12.75">
      <c r="D133"/>
      <c r="E133"/>
      <c r="F133"/>
      <c r="G133"/>
      <c r="H133"/>
      <c r="R133"/>
    </row>
    <row r="134" spans="4:18" ht="12.75">
      <c r="D134"/>
      <c r="E134"/>
      <c r="F134"/>
      <c r="G134"/>
      <c r="H134"/>
      <c r="R134"/>
    </row>
    <row r="135" spans="4:18" ht="12.75">
      <c r="D135"/>
      <c r="E135"/>
      <c r="F135"/>
      <c r="G135"/>
      <c r="H135"/>
      <c r="R135"/>
    </row>
    <row r="136" spans="4:18" ht="12.75">
      <c r="D136"/>
      <c r="E136"/>
      <c r="F136"/>
      <c r="G136"/>
      <c r="H136"/>
      <c r="R136"/>
    </row>
    <row r="137" spans="4:18" ht="12.75">
      <c r="D137"/>
      <c r="E137"/>
      <c r="F137"/>
      <c r="G137"/>
      <c r="H137"/>
      <c r="R137"/>
    </row>
    <row r="138" spans="4:18" ht="12.75">
      <c r="D138"/>
      <c r="E138"/>
      <c r="F138"/>
      <c r="G138"/>
      <c r="H138"/>
      <c r="R138"/>
    </row>
    <row r="139" spans="4:18" ht="12.75">
      <c r="D139"/>
      <c r="E139"/>
      <c r="F139"/>
      <c r="G139"/>
      <c r="H139"/>
      <c r="R139"/>
    </row>
    <row r="140" spans="4:18" ht="12.75">
      <c r="D140"/>
      <c r="E140"/>
      <c r="F140"/>
      <c r="G140"/>
      <c r="H140"/>
      <c r="R140"/>
    </row>
    <row r="141" spans="4:18" ht="12.75">
      <c r="D141"/>
      <c r="E141"/>
      <c r="F141"/>
      <c r="G141"/>
      <c r="H141"/>
      <c r="R141"/>
    </row>
    <row r="142" spans="4:18" ht="12.75">
      <c r="D142"/>
      <c r="E142"/>
      <c r="F142"/>
      <c r="G142"/>
      <c r="H142"/>
      <c r="R142"/>
    </row>
    <row r="143" spans="4:18" ht="12.75">
      <c r="D143"/>
      <c r="E143"/>
      <c r="F143"/>
      <c r="G143"/>
      <c r="H143"/>
      <c r="R143"/>
    </row>
    <row r="144" spans="4:18" ht="12.75">
      <c r="D144"/>
      <c r="E144"/>
      <c r="F144"/>
      <c r="G144"/>
      <c r="H144"/>
      <c r="R144"/>
    </row>
    <row r="145" spans="4:18" ht="12.75">
      <c r="D145"/>
      <c r="E145"/>
      <c r="F145"/>
      <c r="G145"/>
      <c r="H145"/>
      <c r="R145"/>
    </row>
    <row r="146" spans="4:18" ht="12.75">
      <c r="D146"/>
      <c r="E146"/>
      <c r="F146"/>
      <c r="G146"/>
      <c r="H146"/>
      <c r="R146"/>
    </row>
    <row r="147" spans="4:18" ht="12.75">
      <c r="D147"/>
      <c r="E147"/>
      <c r="F147"/>
      <c r="G147"/>
      <c r="H147"/>
      <c r="R147"/>
    </row>
    <row r="148" spans="4:18" ht="12.75">
      <c r="D148"/>
      <c r="E148"/>
      <c r="F148"/>
      <c r="G148"/>
      <c r="H148"/>
      <c r="R148"/>
    </row>
    <row r="149" spans="4:18" ht="12.75">
      <c r="D149"/>
      <c r="E149"/>
      <c r="F149"/>
      <c r="G149"/>
      <c r="H149"/>
      <c r="R149"/>
    </row>
    <row r="150" spans="4:18" ht="12.75">
      <c r="D150"/>
      <c r="E150"/>
      <c r="F150"/>
      <c r="G150"/>
      <c r="H150"/>
      <c r="R150"/>
    </row>
    <row r="151" spans="4:18" ht="12.75">
      <c r="D151"/>
      <c r="E151"/>
      <c r="F151"/>
      <c r="G151"/>
      <c r="H151"/>
      <c r="R151"/>
    </row>
    <row r="152" spans="4:18" ht="12.75">
      <c r="D152"/>
      <c r="E152"/>
      <c r="F152"/>
      <c r="G152"/>
      <c r="H152"/>
      <c r="R152"/>
    </row>
    <row r="153" spans="4:18" ht="12.75">
      <c r="D153"/>
      <c r="E153"/>
      <c r="F153"/>
      <c r="G153"/>
      <c r="H153"/>
      <c r="R153"/>
    </row>
    <row r="154" spans="4:18" ht="12.75">
      <c r="D154"/>
      <c r="E154"/>
      <c r="F154"/>
      <c r="G154"/>
      <c r="H154"/>
      <c r="R154"/>
    </row>
    <row r="155" spans="4:18" ht="12.75">
      <c r="D155"/>
      <c r="E155"/>
      <c r="F155"/>
      <c r="G155"/>
      <c r="H155"/>
      <c r="R155"/>
    </row>
    <row r="156" spans="4:18" ht="12.75">
      <c r="D156"/>
      <c r="E156"/>
      <c r="F156"/>
      <c r="G156"/>
      <c r="H156"/>
      <c r="R156"/>
    </row>
    <row r="157" spans="4:18" ht="12.75">
      <c r="D157"/>
      <c r="E157"/>
      <c r="F157"/>
      <c r="G157"/>
      <c r="H157"/>
      <c r="R157"/>
    </row>
    <row r="158" spans="4:18" ht="12.75">
      <c r="D158"/>
      <c r="E158"/>
      <c r="F158"/>
      <c r="G158"/>
      <c r="H158"/>
      <c r="R158"/>
    </row>
    <row r="159" spans="4:18" ht="12.75">
      <c r="D159"/>
      <c r="E159"/>
      <c r="F159"/>
      <c r="G159"/>
      <c r="H159"/>
      <c r="R159"/>
    </row>
    <row r="160" spans="4:18" ht="12.75">
      <c r="D160"/>
      <c r="E160"/>
      <c r="F160"/>
      <c r="G160"/>
      <c r="H160"/>
      <c r="R160"/>
    </row>
    <row r="161" spans="4:18" ht="12.75">
      <c r="D161"/>
      <c r="E161"/>
      <c r="F161"/>
      <c r="G161"/>
      <c r="H161"/>
      <c r="R161"/>
    </row>
    <row r="162" spans="4:18" ht="12.75">
      <c r="D162"/>
      <c r="E162"/>
      <c r="F162"/>
      <c r="G162"/>
      <c r="H162"/>
      <c r="R162"/>
    </row>
    <row r="163" spans="4:18" ht="12.75">
      <c r="D163"/>
      <c r="E163"/>
      <c r="F163"/>
      <c r="G163"/>
      <c r="H163"/>
      <c r="R163"/>
    </row>
    <row r="164" spans="4:18" ht="12.75">
      <c r="D164"/>
      <c r="E164"/>
      <c r="F164"/>
      <c r="G164"/>
      <c r="H164"/>
      <c r="R164"/>
    </row>
    <row r="165" spans="4:18" ht="12.75">
      <c r="D165"/>
      <c r="E165"/>
      <c r="F165"/>
      <c r="G165"/>
      <c r="H165"/>
      <c r="R165"/>
    </row>
    <row r="166" spans="4:18" ht="12.75">
      <c r="D166"/>
      <c r="E166"/>
      <c r="F166"/>
      <c r="G166"/>
      <c r="H166"/>
      <c r="R166"/>
    </row>
    <row r="167" spans="4:18" ht="12.75">
      <c r="D167"/>
      <c r="E167"/>
      <c r="F167"/>
      <c r="G167"/>
      <c r="H167"/>
      <c r="R167"/>
    </row>
    <row r="168" spans="4:18" ht="12.75">
      <c r="D168"/>
      <c r="E168"/>
      <c r="F168"/>
      <c r="G168"/>
      <c r="H168"/>
      <c r="R168"/>
    </row>
    <row r="169" spans="4:18" ht="12.75">
      <c r="D169"/>
      <c r="E169"/>
      <c r="F169"/>
      <c r="G169"/>
      <c r="H169"/>
      <c r="R169"/>
    </row>
    <row r="170" spans="4:18" ht="12.75">
      <c r="D170"/>
      <c r="E170"/>
      <c r="F170"/>
      <c r="G170"/>
      <c r="H170"/>
      <c r="R170"/>
    </row>
    <row r="171" spans="4:18" ht="12.75">
      <c r="D171"/>
      <c r="E171"/>
      <c r="F171"/>
      <c r="G171"/>
      <c r="H171"/>
      <c r="R171"/>
    </row>
    <row r="172" spans="4:18" ht="12.75">
      <c r="D172"/>
      <c r="E172"/>
      <c r="F172"/>
      <c r="G172"/>
      <c r="H172"/>
      <c r="R172"/>
    </row>
    <row r="173" spans="4:18" ht="12.75">
      <c r="D173"/>
      <c r="E173"/>
      <c r="F173"/>
      <c r="G173"/>
      <c r="H173"/>
      <c r="R173"/>
    </row>
    <row r="174" spans="4:18" ht="12.75">
      <c r="D174"/>
      <c r="E174"/>
      <c r="F174"/>
      <c r="G174"/>
      <c r="H174"/>
      <c r="R174"/>
    </row>
    <row r="175" spans="4:18" ht="12.75">
      <c r="D175"/>
      <c r="E175"/>
      <c r="F175"/>
      <c r="G175"/>
      <c r="H175"/>
      <c r="R175"/>
    </row>
    <row r="176" spans="4:18" ht="12.75">
      <c r="D176"/>
      <c r="E176"/>
      <c r="F176"/>
      <c r="G176"/>
      <c r="H176"/>
      <c r="R176"/>
    </row>
    <row r="177" spans="4:18" ht="12.75">
      <c r="D177"/>
      <c r="E177"/>
      <c r="F177"/>
      <c r="G177"/>
      <c r="H177"/>
      <c r="R177"/>
    </row>
    <row r="178" spans="4:18" ht="12.75">
      <c r="D178"/>
      <c r="E178"/>
      <c r="F178"/>
      <c r="G178"/>
      <c r="H178"/>
      <c r="R178"/>
    </row>
    <row r="179" spans="4:18" ht="12.75">
      <c r="D179"/>
      <c r="E179"/>
      <c r="F179"/>
      <c r="G179"/>
      <c r="H179"/>
      <c r="R179"/>
    </row>
    <row r="180" spans="4:18" ht="12.75">
      <c r="D180"/>
      <c r="E180"/>
      <c r="F180"/>
      <c r="G180"/>
      <c r="H180"/>
      <c r="R180"/>
    </row>
    <row r="181" spans="4:18" ht="12.75">
      <c r="D181"/>
      <c r="E181"/>
      <c r="F181"/>
      <c r="G181"/>
      <c r="H181"/>
      <c r="R181"/>
    </row>
    <row r="182" spans="4:18" ht="12.75">
      <c r="D182"/>
      <c r="E182"/>
      <c r="F182"/>
      <c r="G182"/>
      <c r="H182"/>
      <c r="R182"/>
    </row>
    <row r="183" spans="4:18" ht="12.75">
      <c r="D183"/>
      <c r="E183"/>
      <c r="F183"/>
      <c r="G183"/>
      <c r="H183"/>
      <c r="R183"/>
    </row>
    <row r="184" spans="4:18" ht="12.75">
      <c r="D184"/>
      <c r="E184"/>
      <c r="F184"/>
      <c r="G184"/>
      <c r="H184"/>
      <c r="R184"/>
    </row>
    <row r="185" spans="4:18" ht="12.75">
      <c r="D185"/>
      <c r="E185"/>
      <c r="F185"/>
      <c r="G185"/>
      <c r="H185"/>
      <c r="R185"/>
    </row>
    <row r="186" spans="4:18" ht="12.75">
      <c r="D186"/>
      <c r="E186"/>
      <c r="F186"/>
      <c r="G186"/>
      <c r="H186"/>
      <c r="R186"/>
    </row>
    <row r="187" spans="4:18" ht="12.75">
      <c r="D187"/>
      <c r="E187"/>
      <c r="F187"/>
      <c r="G187"/>
      <c r="H187"/>
      <c r="R187"/>
    </row>
    <row r="188" spans="4:18" ht="12.75">
      <c r="D188"/>
      <c r="E188"/>
      <c r="F188"/>
      <c r="G188"/>
      <c r="H188"/>
      <c r="R188"/>
    </row>
    <row r="189" spans="4:18" ht="12.75">
      <c r="D189"/>
      <c r="E189"/>
      <c r="F189"/>
      <c r="G189"/>
      <c r="H189"/>
      <c r="R189"/>
    </row>
    <row r="190" spans="4:18" ht="12.75">
      <c r="D190"/>
      <c r="E190"/>
      <c r="F190"/>
      <c r="G190"/>
      <c r="H190"/>
      <c r="R190"/>
    </row>
    <row r="191" spans="4:18" ht="12.75">
      <c r="D191"/>
      <c r="E191"/>
      <c r="F191"/>
      <c r="G191"/>
      <c r="H191"/>
      <c r="R191"/>
    </row>
    <row r="192" spans="4:18" ht="12.75">
      <c r="D192"/>
      <c r="E192"/>
      <c r="F192"/>
      <c r="G192"/>
      <c r="H192"/>
      <c r="R192"/>
    </row>
    <row r="193" spans="4:18" ht="12.75">
      <c r="D193"/>
      <c r="E193"/>
      <c r="F193"/>
      <c r="G193"/>
      <c r="H193"/>
      <c r="R193"/>
    </row>
    <row r="194" spans="4:18" ht="12.75">
      <c r="D194"/>
      <c r="E194"/>
      <c r="F194"/>
      <c r="G194"/>
      <c r="H194"/>
      <c r="R194"/>
    </row>
    <row r="195" spans="4:18" ht="12.75">
      <c r="D195"/>
      <c r="E195"/>
      <c r="F195"/>
      <c r="G195"/>
      <c r="H195"/>
      <c r="R195"/>
    </row>
    <row r="196" spans="4:18" ht="12.75">
      <c r="D196"/>
      <c r="E196"/>
      <c r="F196"/>
      <c r="G196"/>
      <c r="H196"/>
      <c r="R196"/>
    </row>
    <row r="197" spans="4:18" ht="12.75">
      <c r="D197"/>
      <c r="E197"/>
      <c r="F197"/>
      <c r="G197"/>
      <c r="H197"/>
      <c r="R197"/>
    </row>
    <row r="198" spans="4:18" ht="12.75">
      <c r="D198"/>
      <c r="E198"/>
      <c r="F198"/>
      <c r="G198"/>
      <c r="H198"/>
      <c r="R198"/>
    </row>
    <row r="199" spans="4:18" ht="12.75">
      <c r="D199"/>
      <c r="E199"/>
      <c r="F199"/>
      <c r="G199"/>
      <c r="H199"/>
      <c r="R199"/>
    </row>
    <row r="200" spans="4:18" ht="12.75">
      <c r="D200"/>
      <c r="E200"/>
      <c r="F200"/>
      <c r="G200"/>
      <c r="H200"/>
      <c r="R200"/>
    </row>
    <row r="201" spans="4:18" ht="12.75">
      <c r="D201"/>
      <c r="E201"/>
      <c r="F201"/>
      <c r="G201"/>
      <c r="H201"/>
      <c r="R201"/>
    </row>
    <row r="202" spans="4:18" ht="12.75">
      <c r="D202"/>
      <c r="E202"/>
      <c r="F202"/>
      <c r="G202"/>
      <c r="H202"/>
      <c r="R202"/>
    </row>
    <row r="203" spans="4:18" ht="12.75">
      <c r="D203"/>
      <c r="E203"/>
      <c r="F203"/>
      <c r="G203"/>
      <c r="H203"/>
      <c r="R203"/>
    </row>
    <row r="204" spans="4:18" ht="12.75">
      <c r="D204"/>
      <c r="E204"/>
      <c r="F204"/>
      <c r="G204"/>
      <c r="H204"/>
      <c r="R204"/>
    </row>
    <row r="205" spans="4:18" ht="12.75">
      <c r="D205"/>
      <c r="E205"/>
      <c r="F205"/>
      <c r="G205"/>
      <c r="H205"/>
      <c r="R205"/>
    </row>
    <row r="206" spans="4:18" ht="12.75">
      <c r="D206"/>
      <c r="E206"/>
      <c r="F206"/>
      <c r="G206"/>
      <c r="H206"/>
      <c r="R206"/>
    </row>
    <row r="207" spans="4:18" ht="12.75">
      <c r="D207"/>
      <c r="E207"/>
      <c r="F207"/>
      <c r="G207"/>
      <c r="H207"/>
      <c r="R207"/>
    </row>
    <row r="208" spans="4:18" ht="12.75">
      <c r="D208"/>
      <c r="E208"/>
      <c r="F208"/>
      <c r="G208"/>
      <c r="H208"/>
      <c r="R208"/>
    </row>
    <row r="209" spans="4:18" ht="12.75">
      <c r="D209"/>
      <c r="E209"/>
      <c r="F209"/>
      <c r="G209"/>
      <c r="H209"/>
      <c r="R209"/>
    </row>
    <row r="210" spans="4:18" ht="12.75">
      <c r="D210"/>
      <c r="E210"/>
      <c r="F210"/>
      <c r="G210"/>
      <c r="H210"/>
      <c r="R210"/>
    </row>
    <row r="211" spans="4:18" ht="12.75">
      <c r="D211"/>
      <c r="E211"/>
      <c r="F211"/>
      <c r="G211"/>
      <c r="H211"/>
      <c r="R211"/>
    </row>
    <row r="212" spans="4:18" ht="12.75">
      <c r="D212"/>
      <c r="E212"/>
      <c r="F212"/>
      <c r="G212"/>
      <c r="H212"/>
      <c r="R212"/>
    </row>
    <row r="213" spans="4:18" ht="12.75">
      <c r="D213"/>
      <c r="E213"/>
      <c r="F213"/>
      <c r="G213"/>
      <c r="H213"/>
      <c r="R213"/>
    </row>
    <row r="214" spans="4:18" ht="12.75">
      <c r="D214"/>
      <c r="E214"/>
      <c r="F214"/>
      <c r="G214"/>
      <c r="H214"/>
      <c r="R214"/>
    </row>
    <row r="215" spans="4:18" ht="12.75">
      <c r="D215"/>
      <c r="E215"/>
      <c r="F215"/>
      <c r="G215"/>
      <c r="H215"/>
      <c r="R215"/>
    </row>
    <row r="216" spans="4:18" ht="12.75">
      <c r="D216"/>
      <c r="E216"/>
      <c r="F216"/>
      <c r="G216"/>
      <c r="H216"/>
      <c r="R216"/>
    </row>
    <row r="217" spans="4:18" ht="12.75">
      <c r="D217"/>
      <c r="E217"/>
      <c r="F217"/>
      <c r="G217"/>
      <c r="H217"/>
      <c r="R217"/>
    </row>
    <row r="218" spans="4:18" ht="12.75">
      <c r="D218"/>
      <c r="E218"/>
      <c r="F218"/>
      <c r="G218"/>
      <c r="H218"/>
      <c r="R218"/>
    </row>
    <row r="219" spans="4:18" ht="12.75">
      <c r="D219"/>
      <c r="E219"/>
      <c r="F219"/>
      <c r="G219"/>
      <c r="H219"/>
      <c r="R219"/>
    </row>
    <row r="220" spans="4:18" ht="12.75">
      <c r="D220"/>
      <c r="E220"/>
      <c r="F220"/>
      <c r="G220"/>
      <c r="H220"/>
      <c r="R220"/>
    </row>
    <row r="221" spans="4:18" ht="12.75">
      <c r="D221"/>
      <c r="E221"/>
      <c r="F221"/>
      <c r="G221"/>
      <c r="H221"/>
      <c r="R221"/>
    </row>
    <row r="222" spans="4:18" ht="12.75">
      <c r="D222"/>
      <c r="E222"/>
      <c r="F222"/>
      <c r="G222"/>
      <c r="H222"/>
      <c r="R222"/>
    </row>
    <row r="223" spans="4:18" ht="12.75">
      <c r="D223"/>
      <c r="E223"/>
      <c r="F223"/>
      <c r="G223"/>
      <c r="H223"/>
      <c r="R223"/>
    </row>
    <row r="224" spans="4:18" ht="12.75">
      <c r="D224"/>
      <c r="E224"/>
      <c r="F224"/>
      <c r="G224"/>
      <c r="H224"/>
      <c r="R224"/>
    </row>
    <row r="225" spans="4:18" ht="12.75">
      <c r="D225"/>
      <c r="E225"/>
      <c r="F225"/>
      <c r="G225"/>
      <c r="H225"/>
      <c r="R225"/>
    </row>
    <row r="226" spans="4:18" ht="12.75">
      <c r="D226"/>
      <c r="E226"/>
      <c r="F226"/>
      <c r="G226"/>
      <c r="H226"/>
      <c r="R226"/>
    </row>
    <row r="227" spans="4:18" ht="12.75">
      <c r="D227"/>
      <c r="E227"/>
      <c r="F227"/>
      <c r="G227"/>
      <c r="H227"/>
      <c r="R227"/>
    </row>
    <row r="228" spans="4:18" ht="12.75">
      <c r="D228"/>
      <c r="E228"/>
      <c r="F228"/>
      <c r="G228"/>
      <c r="H228"/>
      <c r="R228"/>
    </row>
    <row r="229" spans="4:18" ht="12.75">
      <c r="D229"/>
      <c r="E229"/>
      <c r="F229"/>
      <c r="G229"/>
      <c r="H229"/>
      <c r="R229"/>
    </row>
    <row r="230" spans="4:18" ht="12.75">
      <c r="D230"/>
      <c r="E230"/>
      <c r="F230"/>
      <c r="G230"/>
      <c r="H230"/>
      <c r="R230"/>
    </row>
    <row r="231" spans="4:18" ht="12.75">
      <c r="D231"/>
      <c r="E231"/>
      <c r="F231"/>
      <c r="G231"/>
      <c r="H231"/>
      <c r="R231"/>
    </row>
    <row r="232" spans="4:18" ht="12.75">
      <c r="D232"/>
      <c r="E232"/>
      <c r="F232"/>
      <c r="G232"/>
      <c r="H232"/>
      <c r="R232"/>
    </row>
    <row r="233" spans="4:18" ht="12.75">
      <c r="D233"/>
      <c r="E233"/>
      <c r="F233"/>
      <c r="G233"/>
      <c r="H233"/>
      <c r="R233"/>
    </row>
    <row r="234" spans="4:18" ht="12.75">
      <c r="D234"/>
      <c r="E234"/>
      <c r="F234"/>
      <c r="G234"/>
      <c r="H234"/>
      <c r="R234"/>
    </row>
    <row r="235" spans="4:18" ht="12.75">
      <c r="D235"/>
      <c r="E235"/>
      <c r="F235"/>
      <c r="G235"/>
      <c r="H235"/>
      <c r="R235"/>
    </row>
    <row r="236" spans="4:18" ht="12.75">
      <c r="D236"/>
      <c r="E236"/>
      <c r="F236"/>
      <c r="G236"/>
      <c r="H236"/>
      <c r="R236"/>
    </row>
    <row r="237" spans="4:18" ht="12.75">
      <c r="D237"/>
      <c r="E237"/>
      <c r="F237"/>
      <c r="G237"/>
      <c r="H237"/>
      <c r="R237"/>
    </row>
    <row r="238" spans="4:18" ht="12.75">
      <c r="D238"/>
      <c r="E238"/>
      <c r="F238"/>
      <c r="G238"/>
      <c r="H238"/>
      <c r="R238"/>
    </row>
    <row r="239" spans="4:18" ht="12.75">
      <c r="D239"/>
      <c r="E239"/>
      <c r="F239"/>
      <c r="G239"/>
      <c r="H239"/>
      <c r="R239"/>
    </row>
    <row r="240" spans="4:18" ht="12.75">
      <c r="D240"/>
      <c r="E240"/>
      <c r="F240"/>
      <c r="G240"/>
      <c r="H240"/>
      <c r="R240"/>
    </row>
    <row r="241" spans="4:18" ht="12.75">
      <c r="D241"/>
      <c r="E241"/>
      <c r="F241"/>
      <c r="G241"/>
      <c r="H241"/>
      <c r="R241"/>
    </row>
    <row r="242" spans="4:18" ht="12.75">
      <c r="D242"/>
      <c r="E242"/>
      <c r="F242"/>
      <c r="G242"/>
      <c r="H242"/>
      <c r="R242"/>
    </row>
    <row r="243" spans="4:18" ht="12.75">
      <c r="D243"/>
      <c r="E243"/>
      <c r="F243"/>
      <c r="G243"/>
      <c r="H243"/>
      <c r="R243"/>
    </row>
    <row r="244" spans="4:18" ht="12.75">
      <c r="D244"/>
      <c r="E244"/>
      <c r="F244"/>
      <c r="G244"/>
      <c r="H244"/>
      <c r="R244"/>
    </row>
    <row r="245" spans="4:18" ht="12.75">
      <c r="D245"/>
      <c r="E245"/>
      <c r="F245"/>
      <c r="G245"/>
      <c r="H245"/>
      <c r="R245"/>
    </row>
    <row r="246" spans="4:18" ht="12.75">
      <c r="D246"/>
      <c r="E246"/>
      <c r="F246"/>
      <c r="G246"/>
      <c r="H246"/>
      <c r="R246"/>
    </row>
    <row r="247" spans="4:18" ht="12.75">
      <c r="D247"/>
      <c r="E247"/>
      <c r="F247"/>
      <c r="G247"/>
      <c r="H247"/>
      <c r="R247"/>
    </row>
    <row r="248" spans="4:18" ht="12.75">
      <c r="D248"/>
      <c r="E248"/>
      <c r="F248"/>
      <c r="G248"/>
      <c r="H248"/>
      <c r="R248"/>
    </row>
    <row r="249" spans="4:18" ht="12.75">
      <c r="D249"/>
      <c r="E249"/>
      <c r="F249"/>
      <c r="G249"/>
      <c r="H249"/>
      <c r="R249"/>
    </row>
    <row r="250" spans="4:18" ht="12.75">
      <c r="D250"/>
      <c r="E250"/>
      <c r="F250"/>
      <c r="G250"/>
      <c r="H250"/>
      <c r="R250"/>
    </row>
    <row r="251" spans="4:18" ht="12.75">
      <c r="D251"/>
      <c r="E251"/>
      <c r="F251"/>
      <c r="G251"/>
      <c r="H251"/>
      <c r="R251"/>
    </row>
    <row r="252" spans="4:18" ht="12.75">
      <c r="D252"/>
      <c r="E252"/>
      <c r="F252"/>
      <c r="G252"/>
      <c r="H252"/>
      <c r="R252"/>
    </row>
    <row r="253" spans="4:18" ht="12.75">
      <c r="D253"/>
      <c r="E253"/>
      <c r="F253"/>
      <c r="G253"/>
      <c r="H253"/>
      <c r="R253"/>
    </row>
    <row r="254" spans="4:18" ht="12.75">
      <c r="D254"/>
      <c r="E254"/>
      <c r="F254"/>
      <c r="G254"/>
      <c r="H254"/>
      <c r="R254"/>
    </row>
    <row r="255" spans="4:18" ht="12.75">
      <c r="D255"/>
      <c r="E255"/>
      <c r="F255"/>
      <c r="G255"/>
      <c r="H255"/>
      <c r="R255"/>
    </row>
    <row r="256" spans="4:18" ht="12.75">
      <c r="D256"/>
      <c r="E256"/>
      <c r="F256"/>
      <c r="G256"/>
      <c r="H256"/>
      <c r="R256"/>
    </row>
    <row r="257" spans="4:18" ht="12.75">
      <c r="D257"/>
      <c r="E257"/>
      <c r="F257"/>
      <c r="G257"/>
      <c r="H257"/>
      <c r="R257"/>
    </row>
    <row r="258" spans="4:18" ht="12.75">
      <c r="D258"/>
      <c r="E258"/>
      <c r="F258"/>
      <c r="G258"/>
      <c r="H258"/>
      <c r="R258"/>
    </row>
    <row r="259" spans="4:18" ht="12.75">
      <c r="D259"/>
      <c r="E259"/>
      <c r="F259"/>
      <c r="G259"/>
      <c r="H259"/>
      <c r="R259"/>
    </row>
    <row r="260" spans="4:18" ht="12.75">
      <c r="D260"/>
      <c r="E260"/>
      <c r="F260"/>
      <c r="G260"/>
      <c r="H260"/>
      <c r="R260"/>
    </row>
    <row r="261" spans="4:18" ht="12.75">
      <c r="D261"/>
      <c r="E261"/>
      <c r="F261"/>
      <c r="G261"/>
      <c r="H261"/>
      <c r="R261"/>
    </row>
    <row r="262" spans="4:18" ht="12.75">
      <c r="D262"/>
      <c r="E262"/>
      <c r="F262"/>
      <c r="G262"/>
      <c r="H262"/>
      <c r="R262"/>
    </row>
    <row r="263" spans="4:18" ht="12.75">
      <c r="D263"/>
      <c r="E263"/>
      <c r="F263"/>
      <c r="G263"/>
      <c r="H263"/>
      <c r="R263"/>
    </row>
    <row r="264" spans="4:18" ht="12.75">
      <c r="D264"/>
      <c r="E264"/>
      <c r="F264"/>
      <c r="G264"/>
      <c r="H264"/>
      <c r="R264"/>
    </row>
    <row r="265" spans="4:18" ht="12.75">
      <c r="D265"/>
      <c r="E265"/>
      <c r="F265"/>
      <c r="G265"/>
      <c r="H265"/>
      <c r="R265"/>
    </row>
    <row r="266" spans="4:18" ht="12.75">
      <c r="D266"/>
      <c r="E266"/>
      <c r="F266"/>
      <c r="G266"/>
      <c r="H266"/>
      <c r="R266"/>
    </row>
    <row r="267" spans="4:18" ht="12.75">
      <c r="D267"/>
      <c r="E267"/>
      <c r="F267"/>
      <c r="G267"/>
      <c r="H267"/>
      <c r="R267"/>
    </row>
    <row r="268" spans="4:18" ht="12.75">
      <c r="D268"/>
      <c r="E268"/>
      <c r="F268"/>
      <c r="G268"/>
      <c r="H268"/>
      <c r="R268"/>
    </row>
    <row r="269" spans="4:18" ht="12.75">
      <c r="D269"/>
      <c r="E269"/>
      <c r="F269"/>
      <c r="G269"/>
      <c r="H269"/>
      <c r="R269"/>
    </row>
    <row r="270" spans="4:18" ht="12.75">
      <c r="D270"/>
      <c r="E270"/>
      <c r="F270"/>
      <c r="G270"/>
      <c r="H270"/>
      <c r="R270"/>
    </row>
    <row r="271" spans="4:18" ht="12.75">
      <c r="D271"/>
      <c r="E271"/>
      <c r="F271"/>
      <c r="G271"/>
      <c r="H271"/>
      <c r="R271"/>
    </row>
    <row r="272" spans="4:18" ht="12.75">
      <c r="D272"/>
      <c r="E272"/>
      <c r="F272"/>
      <c r="G272"/>
      <c r="H272"/>
      <c r="R272"/>
    </row>
    <row r="273" spans="4:18" ht="12.75">
      <c r="D273"/>
      <c r="E273"/>
      <c r="F273"/>
      <c r="G273"/>
      <c r="H273"/>
      <c r="R273"/>
    </row>
    <row r="274" spans="4:18" ht="12.75">
      <c r="D274"/>
      <c r="E274"/>
      <c r="F274"/>
      <c r="G274"/>
      <c r="H274"/>
      <c r="R274"/>
    </row>
    <row r="275" spans="4:18" ht="12.75">
      <c r="D275"/>
      <c r="E275"/>
      <c r="F275"/>
      <c r="G275"/>
      <c r="H275"/>
      <c r="R275"/>
    </row>
    <row r="276" spans="4:18" ht="12.75">
      <c r="D276"/>
      <c r="E276"/>
      <c r="F276"/>
      <c r="G276"/>
      <c r="H276"/>
      <c r="R276"/>
    </row>
    <row r="277" spans="4:18" ht="12.75">
      <c r="D277"/>
      <c r="E277"/>
      <c r="F277"/>
      <c r="G277"/>
      <c r="H277"/>
      <c r="R277"/>
    </row>
    <row r="278" spans="4:18" ht="12.75">
      <c r="D278"/>
      <c r="E278"/>
      <c r="F278"/>
      <c r="G278"/>
      <c r="H278"/>
      <c r="R278"/>
    </row>
    <row r="279" spans="4:18" ht="12.75">
      <c r="D279"/>
      <c r="E279"/>
      <c r="F279"/>
      <c r="G279"/>
      <c r="H279"/>
      <c r="R279"/>
    </row>
    <row r="280" spans="4:18" ht="12.75">
      <c r="D280"/>
      <c r="E280"/>
      <c r="F280"/>
      <c r="G280"/>
      <c r="H280"/>
      <c r="R280"/>
    </row>
    <row r="281" spans="4:18" ht="12.75">
      <c r="D281"/>
      <c r="E281"/>
      <c r="F281"/>
      <c r="G281"/>
      <c r="H281"/>
      <c r="R281"/>
    </row>
    <row r="282" spans="4:18" ht="12.75">
      <c r="D282"/>
      <c r="E282"/>
      <c r="F282"/>
      <c r="G282"/>
      <c r="H282"/>
      <c r="R282"/>
    </row>
    <row r="283" spans="4:18" ht="12.75">
      <c r="D283"/>
      <c r="E283"/>
      <c r="F283"/>
      <c r="G283"/>
      <c r="H283"/>
      <c r="R283"/>
    </row>
    <row r="284" spans="4:18" ht="12.75">
      <c r="D284"/>
      <c r="E284"/>
      <c r="F284"/>
      <c r="G284"/>
      <c r="H284"/>
      <c r="R284"/>
    </row>
    <row r="285" spans="4:18" ht="12.75">
      <c r="D285"/>
      <c r="E285"/>
      <c r="F285"/>
      <c r="G285"/>
      <c r="H285"/>
      <c r="R285"/>
    </row>
    <row r="286" spans="4:18" ht="12.75">
      <c r="D286"/>
      <c r="E286"/>
      <c r="F286"/>
      <c r="G286"/>
      <c r="H286"/>
      <c r="R286"/>
    </row>
    <row r="287" spans="4:18" ht="12.75">
      <c r="D287"/>
      <c r="E287"/>
      <c r="F287"/>
      <c r="G287"/>
      <c r="H287"/>
      <c r="R287"/>
    </row>
    <row r="288" spans="4:18" ht="12.75">
      <c r="D288"/>
      <c r="E288"/>
      <c r="F288"/>
      <c r="G288"/>
      <c r="H288"/>
      <c r="R288"/>
    </row>
    <row r="289" spans="4:18" ht="12.75">
      <c r="D289"/>
      <c r="E289"/>
      <c r="F289"/>
      <c r="G289"/>
      <c r="H289"/>
      <c r="R289"/>
    </row>
    <row r="290" spans="4:18" ht="12.75">
      <c r="D290"/>
      <c r="E290"/>
      <c r="F290"/>
      <c r="G290"/>
      <c r="H290"/>
      <c r="R290"/>
    </row>
    <row r="291" spans="4:18" ht="12.75">
      <c r="D291"/>
      <c r="E291"/>
      <c r="F291"/>
      <c r="G291"/>
      <c r="H291"/>
      <c r="R291"/>
    </row>
    <row r="292" spans="4:18" ht="12.75">
      <c r="D292"/>
      <c r="E292"/>
      <c r="F292"/>
      <c r="G292"/>
      <c r="H292"/>
      <c r="R292"/>
    </row>
    <row r="293" spans="4:18" ht="12.75">
      <c r="D293"/>
      <c r="E293"/>
      <c r="F293"/>
      <c r="G293"/>
      <c r="H293"/>
      <c r="R293"/>
    </row>
    <row r="294" spans="4:18" ht="12.75">
      <c r="D294"/>
      <c r="E294"/>
      <c r="F294"/>
      <c r="G294"/>
      <c r="H294"/>
      <c r="R294"/>
    </row>
    <row r="295" spans="4:18" ht="12.75">
      <c r="D295"/>
      <c r="E295"/>
      <c r="F295"/>
      <c r="G295"/>
      <c r="H295"/>
      <c r="R295"/>
    </row>
    <row r="296" spans="4:18" ht="12.75">
      <c r="D296"/>
      <c r="E296"/>
      <c r="F296"/>
      <c r="G296"/>
      <c r="H296"/>
      <c r="R296"/>
    </row>
    <row r="297" spans="4:18" ht="12.75">
      <c r="D297"/>
      <c r="E297"/>
      <c r="F297"/>
      <c r="G297"/>
      <c r="H297"/>
      <c r="R297"/>
    </row>
    <row r="298" spans="4:18" ht="12.75">
      <c r="D298"/>
      <c r="E298"/>
      <c r="F298"/>
      <c r="G298"/>
      <c r="H298"/>
      <c r="R298"/>
    </row>
    <row r="299" spans="4:18" ht="12.75">
      <c r="D299"/>
      <c r="E299"/>
      <c r="F299"/>
      <c r="G299"/>
      <c r="H299"/>
      <c r="R299"/>
    </row>
    <row r="300" spans="4:18" ht="12.75">
      <c r="D300"/>
      <c r="E300"/>
      <c r="F300"/>
      <c r="G300"/>
      <c r="H300"/>
      <c r="R300"/>
    </row>
    <row r="301" spans="4:18" ht="12.75">
      <c r="D301"/>
      <c r="E301"/>
      <c r="F301"/>
      <c r="G301"/>
      <c r="H301"/>
      <c r="R301"/>
    </row>
    <row r="302" spans="4:18" ht="12.75">
      <c r="D302"/>
      <c r="E302"/>
      <c r="F302"/>
      <c r="G302"/>
      <c r="H302"/>
      <c r="R302"/>
    </row>
    <row r="303" spans="4:18" ht="12.75">
      <c r="D303"/>
      <c r="E303"/>
      <c r="F303"/>
      <c r="G303"/>
      <c r="H303"/>
      <c r="R303"/>
    </row>
    <row r="304" spans="4:18" ht="12.75">
      <c r="D304"/>
      <c r="E304"/>
      <c r="F304"/>
      <c r="G304"/>
      <c r="H304"/>
      <c r="R304"/>
    </row>
    <row r="305" spans="4:18" ht="12.75">
      <c r="D305"/>
      <c r="E305"/>
      <c r="F305"/>
      <c r="G305"/>
      <c r="H305"/>
      <c r="R305"/>
    </row>
    <row r="306" spans="4:18" ht="12.75">
      <c r="D306"/>
      <c r="E306"/>
      <c r="F306"/>
      <c r="G306"/>
      <c r="H306"/>
      <c r="R306"/>
    </row>
    <row r="307" spans="4:18" ht="12.75">
      <c r="D307"/>
      <c r="E307"/>
      <c r="F307"/>
      <c r="G307"/>
      <c r="H307"/>
      <c r="R307"/>
    </row>
    <row r="308" spans="4:18" ht="12.75">
      <c r="D308"/>
      <c r="E308"/>
      <c r="F308"/>
      <c r="G308"/>
      <c r="H308"/>
      <c r="R308"/>
    </row>
    <row r="309" spans="4:18" ht="12.75">
      <c r="D309"/>
      <c r="E309"/>
      <c r="F309"/>
      <c r="G309"/>
      <c r="H309"/>
      <c r="R309"/>
    </row>
    <row r="310" spans="4:18" ht="12.75">
      <c r="D310"/>
      <c r="E310"/>
      <c r="F310"/>
      <c r="G310"/>
      <c r="H310"/>
      <c r="R310"/>
    </row>
    <row r="311" spans="4:18" ht="12.75">
      <c r="D311"/>
      <c r="E311"/>
      <c r="F311"/>
      <c r="G311"/>
      <c r="H311"/>
      <c r="R311"/>
    </row>
    <row r="312" spans="4:18" ht="12.75">
      <c r="D312"/>
      <c r="E312"/>
      <c r="F312"/>
      <c r="G312"/>
      <c r="H312"/>
      <c r="R312"/>
    </row>
    <row r="313" spans="4:18" ht="12.75">
      <c r="D313"/>
      <c r="E313"/>
      <c r="F313"/>
      <c r="G313"/>
      <c r="H313"/>
      <c r="R313"/>
    </row>
    <row r="314" spans="4:18" ht="12.75">
      <c r="D314"/>
      <c r="E314"/>
      <c r="F314"/>
      <c r="G314"/>
      <c r="H314"/>
      <c r="R314"/>
    </row>
    <row r="315" spans="4:18" ht="12.75">
      <c r="D315"/>
      <c r="E315"/>
      <c r="F315"/>
      <c r="G315"/>
      <c r="H315"/>
      <c r="R315"/>
    </row>
    <row r="316" spans="4:18" ht="12.75">
      <c r="D316"/>
      <c r="E316"/>
      <c r="F316"/>
      <c r="G316"/>
      <c r="H316"/>
      <c r="R316"/>
    </row>
    <row r="317" spans="4:18" ht="12.75">
      <c r="D317"/>
      <c r="E317"/>
      <c r="F317"/>
      <c r="G317"/>
      <c r="H317"/>
      <c r="R317"/>
    </row>
    <row r="318" spans="4:18" ht="12.75">
      <c r="D318"/>
      <c r="E318"/>
      <c r="F318"/>
      <c r="G318"/>
      <c r="H318"/>
      <c r="R318"/>
    </row>
    <row r="319" spans="4:18" ht="12.75">
      <c r="D319"/>
      <c r="E319"/>
      <c r="F319"/>
      <c r="G319"/>
      <c r="H319"/>
      <c r="R319"/>
    </row>
    <row r="320" spans="4:18" ht="12.75">
      <c r="D320"/>
      <c r="E320"/>
      <c r="F320"/>
      <c r="G320"/>
      <c r="H320"/>
      <c r="R320"/>
    </row>
    <row r="321" spans="4:18" ht="12.75">
      <c r="D321"/>
      <c r="E321"/>
      <c r="F321"/>
      <c r="G321"/>
      <c r="H321"/>
      <c r="R321"/>
    </row>
    <row r="322" spans="4:18" ht="12.75">
      <c r="D322"/>
      <c r="E322"/>
      <c r="F322"/>
      <c r="G322"/>
      <c r="H322"/>
      <c r="R322"/>
    </row>
    <row r="323" spans="4:18" ht="12.75">
      <c r="D323"/>
      <c r="E323"/>
      <c r="F323"/>
      <c r="G323"/>
      <c r="H323"/>
      <c r="R323"/>
    </row>
    <row r="324" spans="4:18" ht="12.75">
      <c r="D324"/>
      <c r="E324"/>
      <c r="F324"/>
      <c r="G324"/>
      <c r="H324"/>
      <c r="R324"/>
    </row>
    <row r="325" spans="4:18" ht="12.75">
      <c r="D325"/>
      <c r="E325"/>
      <c r="F325"/>
      <c r="G325"/>
      <c r="H325"/>
      <c r="R325"/>
    </row>
    <row r="326" spans="4:18" ht="12.75">
      <c r="D326"/>
      <c r="E326"/>
      <c r="F326"/>
      <c r="G326"/>
      <c r="H326"/>
      <c r="R326"/>
    </row>
    <row r="327" spans="4:18" ht="12.75">
      <c r="D327"/>
      <c r="E327"/>
      <c r="F327"/>
      <c r="G327"/>
      <c r="H327"/>
      <c r="R327"/>
    </row>
    <row r="328" spans="4:18" ht="12.75">
      <c r="D328"/>
      <c r="E328"/>
      <c r="F328"/>
      <c r="G328"/>
      <c r="H328"/>
      <c r="R328"/>
    </row>
    <row r="329" spans="4:18" ht="12.75">
      <c r="D329"/>
      <c r="E329"/>
      <c r="F329"/>
      <c r="G329"/>
      <c r="H329"/>
      <c r="R329"/>
    </row>
    <row r="330" spans="4:18" ht="12.75">
      <c r="D330"/>
      <c r="E330"/>
      <c r="F330"/>
      <c r="G330"/>
      <c r="H330"/>
      <c r="R330"/>
    </row>
    <row r="331" spans="4:18" ht="12.75">
      <c r="D331"/>
      <c r="E331"/>
      <c r="F331"/>
      <c r="G331"/>
      <c r="H331"/>
      <c r="R331"/>
    </row>
    <row r="332" spans="4:18" ht="12.75">
      <c r="D332"/>
      <c r="E332"/>
      <c r="F332"/>
      <c r="G332"/>
      <c r="H332"/>
      <c r="R332"/>
    </row>
    <row r="333" spans="4:18" ht="12.75">
      <c r="D333"/>
      <c r="E333"/>
      <c r="F333"/>
      <c r="G333"/>
      <c r="H333"/>
      <c r="R333"/>
    </row>
    <row r="334" spans="4:18" ht="12.75">
      <c r="D334"/>
      <c r="E334"/>
      <c r="F334"/>
      <c r="G334"/>
      <c r="H334"/>
      <c r="R334"/>
    </row>
    <row r="335" spans="4:18" ht="12.75">
      <c r="D335"/>
      <c r="E335"/>
      <c r="F335"/>
      <c r="G335"/>
      <c r="H335"/>
      <c r="R335"/>
    </row>
    <row r="336" spans="4:18" ht="12.75">
      <c r="D336"/>
      <c r="E336"/>
      <c r="F336"/>
      <c r="G336"/>
      <c r="H336"/>
      <c r="R336"/>
    </row>
    <row r="337" spans="4:18" ht="12.75">
      <c r="D337"/>
      <c r="E337"/>
      <c r="F337"/>
      <c r="G337"/>
      <c r="H337"/>
      <c r="R337"/>
    </row>
    <row r="338" spans="4:18" ht="12.75">
      <c r="D338"/>
      <c r="E338"/>
      <c r="F338"/>
      <c r="G338"/>
      <c r="H338"/>
      <c r="R338"/>
    </row>
    <row r="339" spans="4:18" ht="12.75">
      <c r="D339"/>
      <c r="E339"/>
      <c r="F339"/>
      <c r="G339"/>
      <c r="H339"/>
      <c r="R339"/>
    </row>
    <row r="340" spans="4:18" ht="12.75">
      <c r="D340"/>
      <c r="E340"/>
      <c r="F340"/>
      <c r="G340"/>
      <c r="H340"/>
      <c r="R340"/>
    </row>
    <row r="341" spans="4:18" ht="12.75">
      <c r="D341"/>
      <c r="E341"/>
      <c r="F341"/>
      <c r="G341"/>
      <c r="H341"/>
      <c r="R341"/>
    </row>
    <row r="342" spans="4:18" ht="12.75">
      <c r="D342"/>
      <c r="E342"/>
      <c r="F342"/>
      <c r="G342"/>
      <c r="H342"/>
      <c r="R342"/>
    </row>
    <row r="343" spans="4:18" ht="12.75">
      <c r="D343"/>
      <c r="E343"/>
      <c r="F343"/>
      <c r="G343"/>
      <c r="H343"/>
      <c r="R343"/>
    </row>
    <row r="344" spans="4:18" ht="12.75">
      <c r="D344"/>
      <c r="E344"/>
      <c r="F344"/>
      <c r="G344"/>
      <c r="H344"/>
      <c r="R344"/>
    </row>
    <row r="345" spans="4:18" ht="12.75">
      <c r="D345"/>
      <c r="E345"/>
      <c r="F345"/>
      <c r="G345"/>
      <c r="H345"/>
      <c r="R345"/>
    </row>
    <row r="346" spans="4:18" ht="12.75">
      <c r="D346"/>
      <c r="E346"/>
      <c r="F346"/>
      <c r="G346"/>
      <c r="H346"/>
      <c r="R346"/>
    </row>
    <row r="347" spans="4:18" ht="12.75">
      <c r="D347"/>
      <c r="E347"/>
      <c r="F347"/>
      <c r="G347"/>
      <c r="H347"/>
      <c r="R347"/>
    </row>
    <row r="348" spans="4:18" ht="12.75">
      <c r="D348"/>
      <c r="E348"/>
      <c r="F348"/>
      <c r="G348"/>
      <c r="H348"/>
      <c r="R348"/>
    </row>
    <row r="349" spans="4:18" ht="12.75">
      <c r="D349"/>
      <c r="E349"/>
      <c r="F349"/>
      <c r="G349"/>
      <c r="H349"/>
      <c r="R349"/>
    </row>
    <row r="350" spans="4:18" ht="12.75">
      <c r="D350"/>
      <c r="E350"/>
      <c r="F350"/>
      <c r="G350"/>
      <c r="H350"/>
      <c r="R350"/>
    </row>
    <row r="351" spans="4:18" ht="12.75">
      <c r="D351"/>
      <c r="E351"/>
      <c r="F351"/>
      <c r="G351"/>
      <c r="H351"/>
      <c r="R351"/>
    </row>
    <row r="352" spans="4:18" ht="12.75">
      <c r="D352"/>
      <c r="E352"/>
      <c r="F352"/>
      <c r="G352"/>
      <c r="H352"/>
      <c r="R352"/>
    </row>
    <row r="353" spans="4:18" ht="12.75">
      <c r="D353"/>
      <c r="E353"/>
      <c r="F353"/>
      <c r="G353"/>
      <c r="H353"/>
      <c r="R353"/>
    </row>
    <row r="354" spans="4:18" ht="12.75">
      <c r="D354"/>
      <c r="E354"/>
      <c r="F354"/>
      <c r="G354"/>
      <c r="H354"/>
      <c r="R354"/>
    </row>
    <row r="355" spans="4:18" ht="12.75">
      <c r="D355"/>
      <c r="E355"/>
      <c r="F355"/>
      <c r="G355"/>
      <c r="H355"/>
      <c r="R355"/>
    </row>
    <row r="356" spans="4:18" ht="12.75">
      <c r="D356"/>
      <c r="E356"/>
      <c r="F356"/>
      <c r="G356"/>
      <c r="H356"/>
      <c r="R356"/>
    </row>
    <row r="357" spans="4:18" ht="12.75">
      <c r="D357"/>
      <c r="E357"/>
      <c r="F357"/>
      <c r="G357"/>
      <c r="H357"/>
      <c r="R357"/>
    </row>
    <row r="358" spans="4:18" ht="12.75">
      <c r="D358"/>
      <c r="E358"/>
      <c r="F358"/>
      <c r="G358"/>
      <c r="H358"/>
      <c r="R358"/>
    </row>
    <row r="359" spans="4:18" ht="12.75">
      <c r="D359"/>
      <c r="E359"/>
      <c r="F359"/>
      <c r="G359"/>
      <c r="H359"/>
      <c r="R359"/>
    </row>
    <row r="360" spans="4:18" ht="12.75">
      <c r="D360"/>
      <c r="E360"/>
      <c r="F360"/>
      <c r="G360"/>
      <c r="H360"/>
      <c r="R360"/>
    </row>
    <row r="361" spans="4:18" ht="12.75">
      <c r="D361"/>
      <c r="E361"/>
      <c r="F361"/>
      <c r="G361"/>
      <c r="H361"/>
      <c r="R361"/>
    </row>
    <row r="362" spans="4:18" ht="12.75">
      <c r="D362"/>
      <c r="E362"/>
      <c r="F362"/>
      <c r="G362"/>
      <c r="H362"/>
      <c r="R362"/>
    </row>
    <row r="363" spans="4:18" ht="12.75">
      <c r="D363"/>
      <c r="E363"/>
      <c r="F363"/>
      <c r="G363"/>
      <c r="H363"/>
      <c r="R363"/>
    </row>
    <row r="364" spans="4:18" ht="12.75">
      <c r="D364"/>
      <c r="E364"/>
      <c r="F364"/>
      <c r="G364"/>
      <c r="H364"/>
      <c r="R364"/>
    </row>
    <row r="365" spans="4:18" ht="12.75">
      <c r="D365"/>
      <c r="E365"/>
      <c r="F365"/>
      <c r="G365"/>
      <c r="H365"/>
      <c r="R365"/>
    </row>
    <row r="366" spans="4:18" ht="12.75">
      <c r="D366"/>
      <c r="E366"/>
      <c r="F366"/>
      <c r="G366"/>
      <c r="H366"/>
      <c r="R366"/>
    </row>
    <row r="367" spans="4:18" ht="12.75">
      <c r="D367"/>
      <c r="E367"/>
      <c r="F367"/>
      <c r="G367"/>
      <c r="H367"/>
      <c r="R367"/>
    </row>
    <row r="368" spans="4:18" ht="12.75">
      <c r="D368"/>
      <c r="E368"/>
      <c r="F368"/>
      <c r="G368"/>
      <c r="H368"/>
      <c r="R368"/>
    </row>
    <row r="369" spans="4:18" ht="12.75">
      <c r="D369"/>
      <c r="E369"/>
      <c r="F369"/>
      <c r="G369"/>
      <c r="H369"/>
      <c r="R369"/>
    </row>
    <row r="370" spans="4:18" ht="12.75">
      <c r="D370"/>
      <c r="E370"/>
      <c r="F370"/>
      <c r="G370"/>
      <c r="H370"/>
      <c r="R370"/>
    </row>
    <row r="371" spans="4:18" ht="12.75">
      <c r="D371"/>
      <c r="E371"/>
      <c r="F371"/>
      <c r="G371"/>
      <c r="H371"/>
      <c r="R371"/>
    </row>
    <row r="372" spans="4:18" ht="12.75">
      <c r="D372"/>
      <c r="E372"/>
      <c r="F372"/>
      <c r="G372"/>
      <c r="H372"/>
      <c r="R372"/>
    </row>
    <row r="373" spans="4:18" ht="12.75">
      <c r="D373"/>
      <c r="E373"/>
      <c r="F373"/>
      <c r="G373"/>
      <c r="H373"/>
      <c r="R373"/>
    </row>
    <row r="374" spans="4:18" ht="12.75">
      <c r="D374"/>
      <c r="E374"/>
      <c r="F374"/>
      <c r="G374"/>
      <c r="H374"/>
      <c r="R374"/>
    </row>
    <row r="375" spans="4:18" ht="12.75">
      <c r="D375"/>
      <c r="E375"/>
      <c r="F375"/>
      <c r="G375"/>
      <c r="H375"/>
      <c r="R375"/>
    </row>
    <row r="376" spans="4:18" ht="12.75">
      <c r="D376"/>
      <c r="E376"/>
      <c r="F376"/>
      <c r="G376"/>
      <c r="H376"/>
      <c r="R376"/>
    </row>
    <row r="377" spans="4:18" ht="12.75">
      <c r="D377"/>
      <c r="E377"/>
      <c r="F377"/>
      <c r="G377"/>
      <c r="H377"/>
      <c r="R377"/>
    </row>
    <row r="378" spans="4:18" ht="12.75">
      <c r="D378"/>
      <c r="E378"/>
      <c r="F378"/>
      <c r="G378"/>
      <c r="H378"/>
      <c r="R378"/>
    </row>
    <row r="379" spans="4:18" ht="12.75">
      <c r="D379"/>
      <c r="E379"/>
      <c r="F379"/>
      <c r="G379"/>
      <c r="H379"/>
      <c r="R379"/>
    </row>
    <row r="380" spans="4:18" ht="12.75">
      <c r="D380"/>
      <c r="E380"/>
      <c r="F380"/>
      <c r="G380"/>
      <c r="H380"/>
      <c r="R380"/>
    </row>
    <row r="381" spans="4:18" ht="12.75">
      <c r="D381"/>
      <c r="E381"/>
      <c r="F381"/>
      <c r="G381"/>
      <c r="H381"/>
      <c r="R381"/>
    </row>
    <row r="382" spans="4:18" ht="12.75">
      <c r="D382"/>
      <c r="E382"/>
      <c r="F382"/>
      <c r="G382"/>
      <c r="H382"/>
      <c r="R382"/>
    </row>
    <row r="383" spans="4:18" ht="12.75">
      <c r="D383"/>
      <c r="E383"/>
      <c r="F383"/>
      <c r="G383"/>
      <c r="H383"/>
      <c r="R383"/>
    </row>
    <row r="384" spans="4:18" ht="12.75">
      <c r="D384"/>
      <c r="E384"/>
      <c r="F384"/>
      <c r="G384"/>
      <c r="H384"/>
      <c r="R384"/>
    </row>
    <row r="385" spans="4:18" ht="12.75">
      <c r="D385"/>
      <c r="E385"/>
      <c r="F385"/>
      <c r="G385"/>
      <c r="H385"/>
      <c r="R385"/>
    </row>
    <row r="386" spans="4:18" ht="12.75">
      <c r="D386"/>
      <c r="E386"/>
      <c r="F386"/>
      <c r="G386"/>
      <c r="H386"/>
      <c r="R386"/>
    </row>
    <row r="387" spans="4:18" ht="12.75">
      <c r="D387"/>
      <c r="E387"/>
      <c r="F387"/>
      <c r="G387"/>
      <c r="H387"/>
      <c r="R387"/>
    </row>
    <row r="388" spans="4:18" ht="12.75">
      <c r="D388"/>
      <c r="E388"/>
      <c r="F388"/>
      <c r="G388"/>
      <c r="H388"/>
      <c r="R388"/>
    </row>
    <row r="389" spans="4:18" ht="12.75">
      <c r="D389"/>
      <c r="E389"/>
      <c r="F389"/>
      <c r="G389"/>
      <c r="H389"/>
      <c r="R389"/>
    </row>
    <row r="390" spans="4:18" ht="12.75">
      <c r="D390"/>
      <c r="E390"/>
      <c r="F390"/>
      <c r="G390"/>
      <c r="H390"/>
      <c r="R390"/>
    </row>
    <row r="391" spans="4:18" ht="12.75">
      <c r="D391"/>
      <c r="E391"/>
      <c r="F391"/>
      <c r="G391"/>
      <c r="H391"/>
      <c r="R391"/>
    </row>
    <row r="392" spans="4:18" ht="12.75">
      <c r="D392"/>
      <c r="E392"/>
      <c r="F392"/>
      <c r="G392"/>
      <c r="H392"/>
      <c r="R392"/>
    </row>
    <row r="393" spans="4:18" ht="12.75">
      <c r="D393"/>
      <c r="E393"/>
      <c r="F393"/>
      <c r="G393"/>
      <c r="H393"/>
      <c r="R393"/>
    </row>
    <row r="394" spans="4:18" ht="12.75">
      <c r="D394"/>
      <c r="E394"/>
      <c r="F394"/>
      <c r="G394"/>
      <c r="H394"/>
      <c r="R394"/>
    </row>
    <row r="395" spans="4:18" ht="12.75">
      <c r="D395"/>
      <c r="E395"/>
      <c r="F395"/>
      <c r="G395"/>
      <c r="H395"/>
      <c r="R395"/>
    </row>
    <row r="396" spans="4:18" ht="12.75">
      <c r="D396"/>
      <c r="E396"/>
      <c r="F396"/>
      <c r="G396"/>
      <c r="H396"/>
      <c r="R396"/>
    </row>
    <row r="397" spans="4:18" ht="12.75">
      <c r="D397"/>
      <c r="E397"/>
      <c r="F397"/>
      <c r="G397"/>
      <c r="H397"/>
      <c r="R397"/>
    </row>
    <row r="398" spans="4:18" ht="12.75">
      <c r="D398"/>
      <c r="E398"/>
      <c r="F398"/>
      <c r="G398"/>
      <c r="H398"/>
      <c r="R398"/>
    </row>
    <row r="399" spans="4:18" ht="12.75">
      <c r="D399"/>
      <c r="E399"/>
      <c r="F399"/>
      <c r="G399"/>
      <c r="H399"/>
      <c r="R399"/>
    </row>
    <row r="400" spans="4:18" ht="12.75">
      <c r="D400"/>
      <c r="E400"/>
      <c r="F400"/>
      <c r="G400"/>
      <c r="H400"/>
      <c r="R400"/>
    </row>
    <row r="401" spans="4:18" ht="12.75">
      <c r="D401"/>
      <c r="E401"/>
      <c r="F401"/>
      <c r="G401"/>
      <c r="H401"/>
      <c r="R401"/>
    </row>
    <row r="402" spans="4:18" ht="12.75">
      <c r="D402"/>
      <c r="E402"/>
      <c r="F402"/>
      <c r="G402"/>
      <c r="H402"/>
      <c r="R402"/>
    </row>
    <row r="403" spans="4:18" ht="12.75">
      <c r="D403"/>
      <c r="E403"/>
      <c r="F403"/>
      <c r="G403"/>
      <c r="H403"/>
      <c r="R403"/>
    </row>
    <row r="404" spans="4:18" ht="12.75">
      <c r="D404"/>
      <c r="E404"/>
      <c r="F404"/>
      <c r="G404"/>
      <c r="H404"/>
      <c r="R404"/>
    </row>
    <row r="405" spans="4:18" ht="12.75">
      <c r="D405"/>
      <c r="E405"/>
      <c r="F405"/>
      <c r="G405"/>
      <c r="H405"/>
      <c r="R405"/>
    </row>
    <row r="406" spans="4:18" ht="12.75">
      <c r="D406"/>
      <c r="E406"/>
      <c r="F406"/>
      <c r="G406"/>
      <c r="H406"/>
      <c r="R406"/>
    </row>
    <row r="407" spans="4:18" ht="12.75">
      <c r="D407"/>
      <c r="E407"/>
      <c r="F407"/>
      <c r="G407"/>
      <c r="H407"/>
      <c r="R407"/>
    </row>
    <row r="408" spans="4:18" ht="12.75">
      <c r="D408"/>
      <c r="E408"/>
      <c r="F408"/>
      <c r="G408"/>
      <c r="H408"/>
      <c r="R408"/>
    </row>
    <row r="409" spans="4:18" ht="12.75">
      <c r="D409"/>
      <c r="E409"/>
      <c r="F409"/>
      <c r="G409"/>
      <c r="H409"/>
      <c r="R409"/>
    </row>
    <row r="410" spans="4:18" ht="12.75">
      <c r="D410"/>
      <c r="E410"/>
      <c r="F410"/>
      <c r="G410"/>
      <c r="H410"/>
      <c r="R410"/>
    </row>
    <row r="411" spans="4:18" ht="12.75">
      <c r="D411"/>
      <c r="E411"/>
      <c r="F411"/>
      <c r="G411"/>
      <c r="H411"/>
      <c r="R411"/>
    </row>
    <row r="412" spans="4:18" ht="12.75">
      <c r="D412"/>
      <c r="E412"/>
      <c r="F412"/>
      <c r="G412"/>
      <c r="H412"/>
      <c r="R412"/>
    </row>
    <row r="413" spans="4:18" ht="12.75">
      <c r="D413"/>
      <c r="E413"/>
      <c r="F413"/>
      <c r="G413"/>
      <c r="H413"/>
      <c r="R413"/>
    </row>
    <row r="414" spans="4:18" ht="12.75">
      <c r="D414"/>
      <c r="E414"/>
      <c r="F414"/>
      <c r="G414"/>
      <c r="H414"/>
      <c r="R414"/>
    </row>
    <row r="415" spans="4:18" ht="12.75">
      <c r="D415"/>
      <c r="E415"/>
      <c r="F415"/>
      <c r="G415"/>
      <c r="H415"/>
      <c r="R415"/>
    </row>
    <row r="416" spans="4:18" ht="12.75">
      <c r="D416"/>
      <c r="E416"/>
      <c r="F416"/>
      <c r="G416"/>
      <c r="H416"/>
      <c r="R416"/>
    </row>
    <row r="417" spans="4:18" ht="12.75">
      <c r="D417"/>
      <c r="E417"/>
      <c r="F417"/>
      <c r="G417"/>
      <c r="H417"/>
      <c r="R417"/>
    </row>
    <row r="418" spans="4:18" ht="12.75">
      <c r="D418"/>
      <c r="E418"/>
      <c r="F418"/>
      <c r="G418"/>
      <c r="H418"/>
      <c r="R418"/>
    </row>
    <row r="419" spans="4:18" ht="12.75">
      <c r="D419"/>
      <c r="E419"/>
      <c r="F419"/>
      <c r="G419"/>
      <c r="H419"/>
      <c r="R419"/>
    </row>
    <row r="420" spans="4:18" ht="12.75">
      <c r="D420"/>
      <c r="E420"/>
      <c r="F420"/>
      <c r="G420"/>
      <c r="H420"/>
      <c r="R420"/>
    </row>
    <row r="421" spans="4:18" ht="12.75">
      <c r="D421"/>
      <c r="E421"/>
      <c r="F421"/>
      <c r="G421"/>
      <c r="H421"/>
      <c r="R421"/>
    </row>
    <row r="422" spans="4:18" ht="12.75">
      <c r="D422"/>
      <c r="E422"/>
      <c r="F422"/>
      <c r="G422"/>
      <c r="H422"/>
      <c r="R422"/>
    </row>
    <row r="423" spans="4:18" ht="12.75">
      <c r="D423"/>
      <c r="E423"/>
      <c r="F423"/>
      <c r="G423"/>
      <c r="H423"/>
      <c r="R423"/>
    </row>
    <row r="424" spans="4:18" ht="12.75">
      <c r="D424"/>
      <c r="E424"/>
      <c r="F424"/>
      <c r="G424"/>
      <c r="H424"/>
      <c r="R424"/>
    </row>
    <row r="425" spans="4:18" ht="12.75">
      <c r="D425"/>
      <c r="E425"/>
      <c r="F425"/>
      <c r="G425"/>
      <c r="H425"/>
      <c r="R425"/>
    </row>
    <row r="426" spans="4:18" ht="12.75">
      <c r="D426"/>
      <c r="E426"/>
      <c r="F426"/>
      <c r="G426"/>
      <c r="H426"/>
      <c r="R426"/>
    </row>
    <row r="427" spans="4:18" ht="12.75">
      <c r="D427"/>
      <c r="E427"/>
      <c r="F427"/>
      <c r="G427"/>
      <c r="H427"/>
      <c r="R427"/>
    </row>
    <row r="428" spans="4:18" ht="12.75">
      <c r="D428"/>
      <c r="E428"/>
      <c r="F428"/>
      <c r="G428"/>
      <c r="H428"/>
      <c r="R428"/>
    </row>
    <row r="429" spans="4:18" ht="12.75">
      <c r="D429"/>
      <c r="E429"/>
      <c r="F429"/>
      <c r="G429"/>
      <c r="H429"/>
      <c r="R429"/>
    </row>
    <row r="430" spans="4:18" ht="12.75">
      <c r="D430"/>
      <c r="E430"/>
      <c r="F430"/>
      <c r="G430"/>
      <c r="H430"/>
      <c r="R430"/>
    </row>
    <row r="431" spans="4:18" ht="12.75">
      <c r="D431"/>
      <c r="E431"/>
      <c r="F431"/>
      <c r="G431"/>
      <c r="H431"/>
      <c r="R431"/>
    </row>
    <row r="432" spans="4:18" ht="12.75">
      <c r="D432"/>
      <c r="E432"/>
      <c r="F432"/>
      <c r="G432"/>
      <c r="H432"/>
      <c r="R432"/>
    </row>
    <row r="433" spans="4:18" ht="12.75">
      <c r="D433"/>
      <c r="E433"/>
      <c r="F433"/>
      <c r="G433"/>
      <c r="H433"/>
      <c r="R433"/>
    </row>
    <row r="434" spans="4:18" ht="12.75">
      <c r="D434"/>
      <c r="E434"/>
      <c r="F434"/>
      <c r="G434"/>
      <c r="H434"/>
      <c r="R434"/>
    </row>
    <row r="435" spans="4:18" ht="12.75">
      <c r="D435"/>
      <c r="E435"/>
      <c r="F435"/>
      <c r="G435"/>
      <c r="H435"/>
      <c r="R435"/>
    </row>
    <row r="436" spans="4:18" ht="12.75">
      <c r="D436"/>
      <c r="E436"/>
      <c r="F436"/>
      <c r="G436"/>
      <c r="H436"/>
      <c r="R436"/>
    </row>
    <row r="437" spans="4:18" ht="12.75">
      <c r="D437"/>
      <c r="E437"/>
      <c r="F437"/>
      <c r="G437"/>
      <c r="H437"/>
      <c r="R437"/>
    </row>
    <row r="438" spans="4:18" ht="12.75">
      <c r="D438"/>
      <c r="E438"/>
      <c r="F438"/>
      <c r="G438"/>
      <c r="H438"/>
      <c r="R438"/>
    </row>
    <row r="439" spans="4:18" ht="12.75">
      <c r="D439"/>
      <c r="E439"/>
      <c r="F439"/>
      <c r="G439"/>
      <c r="H439"/>
      <c r="R439"/>
    </row>
    <row r="440" spans="4:18" ht="12.75">
      <c r="D440"/>
      <c r="E440"/>
      <c r="F440"/>
      <c r="G440"/>
      <c r="H440"/>
      <c r="R440"/>
    </row>
    <row r="441" spans="4:18" ht="12.75">
      <c r="D441"/>
      <c r="E441"/>
      <c r="F441"/>
      <c r="G441"/>
      <c r="H441"/>
      <c r="R441"/>
    </row>
    <row r="442" spans="4:18" ht="12.75">
      <c r="D442"/>
      <c r="E442"/>
      <c r="F442"/>
      <c r="G442"/>
      <c r="H442"/>
      <c r="R442"/>
    </row>
    <row r="443" spans="4:18" ht="12.75">
      <c r="D443"/>
      <c r="E443"/>
      <c r="F443"/>
      <c r="G443"/>
      <c r="H443"/>
      <c r="R443"/>
    </row>
    <row r="444" spans="4:18" ht="12.75">
      <c r="D444"/>
      <c r="E444"/>
      <c r="F444"/>
      <c r="G444"/>
      <c r="H444"/>
      <c r="R444"/>
    </row>
    <row r="445" spans="4:18" ht="12.75">
      <c r="D445"/>
      <c r="E445"/>
      <c r="F445"/>
      <c r="G445"/>
      <c r="H445"/>
      <c r="R445"/>
    </row>
    <row r="446" spans="4:18" ht="12.75">
      <c r="D446"/>
      <c r="E446"/>
      <c r="F446"/>
      <c r="G446"/>
      <c r="H446"/>
      <c r="R446"/>
    </row>
    <row r="447" spans="4:18" ht="12.75">
      <c r="D447"/>
      <c r="E447"/>
      <c r="F447"/>
      <c r="G447"/>
      <c r="H447"/>
      <c r="R447"/>
    </row>
    <row r="448" spans="4:18" ht="12.75">
      <c r="D448"/>
      <c r="E448"/>
      <c r="F448"/>
      <c r="G448"/>
      <c r="H448"/>
      <c r="R448"/>
    </row>
    <row r="449" spans="4:18" ht="12.75">
      <c r="D449"/>
      <c r="E449"/>
      <c r="F449"/>
      <c r="G449"/>
      <c r="H449"/>
      <c r="R449"/>
    </row>
    <row r="450" spans="4:18" ht="12.75">
      <c r="D450"/>
      <c r="E450"/>
      <c r="F450"/>
      <c r="G450"/>
      <c r="H450"/>
      <c r="R450"/>
    </row>
    <row r="451" spans="4:18" ht="12.75">
      <c r="D451"/>
      <c r="E451"/>
      <c r="F451"/>
      <c r="G451"/>
      <c r="H451"/>
      <c r="R451"/>
    </row>
    <row r="452" spans="4:18" ht="12.75">
      <c r="D452"/>
      <c r="E452"/>
      <c r="F452"/>
      <c r="G452"/>
      <c r="H452"/>
      <c r="R452"/>
    </row>
    <row r="453" spans="4:18" ht="12.75">
      <c r="D453"/>
      <c r="E453"/>
      <c r="F453"/>
      <c r="G453"/>
      <c r="H453"/>
      <c r="R453"/>
    </row>
    <row r="454" spans="4:18" ht="12.75">
      <c r="D454"/>
      <c r="E454"/>
      <c r="F454"/>
      <c r="G454"/>
      <c r="H454"/>
      <c r="R454"/>
    </row>
    <row r="455" spans="4:18" ht="12.75">
      <c r="D455"/>
      <c r="E455"/>
      <c r="F455"/>
      <c r="G455"/>
      <c r="H455"/>
      <c r="R455"/>
    </row>
    <row r="456" spans="4:18" ht="12.75">
      <c r="D456"/>
      <c r="E456"/>
      <c r="F456"/>
      <c r="G456"/>
      <c r="H456"/>
      <c r="R456"/>
    </row>
    <row r="457" spans="4:18" ht="12.75">
      <c r="D457"/>
      <c r="E457"/>
      <c r="F457"/>
      <c r="G457"/>
      <c r="H457"/>
      <c r="R457"/>
    </row>
    <row r="458" spans="4:18" ht="12.75">
      <c r="D458"/>
      <c r="E458"/>
      <c r="F458"/>
      <c r="G458"/>
      <c r="H458"/>
      <c r="R458"/>
    </row>
    <row r="459" spans="4:18" ht="12.75">
      <c r="D459"/>
      <c r="E459"/>
      <c r="F459"/>
      <c r="G459"/>
      <c r="H459"/>
      <c r="R459"/>
    </row>
    <row r="460" spans="4:18" ht="12.75">
      <c r="D460"/>
      <c r="E460"/>
      <c r="F460"/>
      <c r="G460"/>
      <c r="H460"/>
      <c r="R460"/>
    </row>
    <row r="461" spans="4:18" ht="12.75">
      <c r="D461"/>
      <c r="E461"/>
      <c r="F461"/>
      <c r="G461"/>
      <c r="H461"/>
      <c r="R461"/>
    </row>
    <row r="462" spans="4:18" ht="12.75">
      <c r="D462"/>
      <c r="E462"/>
      <c r="F462"/>
      <c r="G462"/>
      <c r="H462"/>
      <c r="R462"/>
    </row>
    <row r="463" spans="4:18" ht="12.75">
      <c r="D463"/>
      <c r="E463"/>
      <c r="F463"/>
      <c r="G463"/>
      <c r="H463"/>
      <c r="R463"/>
    </row>
    <row r="464" spans="4:18" ht="12.75">
      <c r="D464"/>
      <c r="E464"/>
      <c r="F464"/>
      <c r="G464"/>
      <c r="H464"/>
      <c r="R464"/>
    </row>
    <row r="465" spans="4:18" ht="12.75">
      <c r="D465"/>
      <c r="E465"/>
      <c r="F465"/>
      <c r="G465"/>
      <c r="H465"/>
      <c r="R465"/>
    </row>
    <row r="466" spans="4:18" ht="12.75">
      <c r="D466"/>
      <c r="E466"/>
      <c r="F466"/>
      <c r="G466"/>
      <c r="H466"/>
      <c r="R466"/>
    </row>
    <row r="467" spans="4:18" ht="12.75">
      <c r="D467"/>
      <c r="E467"/>
      <c r="F467"/>
      <c r="G467"/>
      <c r="H467"/>
      <c r="R467"/>
    </row>
    <row r="468" spans="4:18" ht="12.75">
      <c r="D468"/>
      <c r="E468"/>
      <c r="F468"/>
      <c r="G468"/>
      <c r="H468"/>
      <c r="R468"/>
    </row>
    <row r="469" spans="4:18" ht="12.75">
      <c r="D469"/>
      <c r="E469"/>
      <c r="F469"/>
      <c r="G469"/>
      <c r="H469"/>
      <c r="R469"/>
    </row>
    <row r="470" spans="4:18" ht="12.75">
      <c r="D470"/>
      <c r="E470"/>
      <c r="F470"/>
      <c r="G470"/>
      <c r="H470"/>
      <c r="R470"/>
    </row>
    <row r="471" spans="4:18" ht="12.75">
      <c r="D471"/>
      <c r="E471"/>
      <c r="F471"/>
      <c r="G471"/>
      <c r="H471"/>
      <c r="R471"/>
    </row>
    <row r="472" spans="4:18" ht="12.75">
      <c r="D472"/>
      <c r="E472"/>
      <c r="F472"/>
      <c r="G472"/>
      <c r="H472"/>
      <c r="R472"/>
    </row>
    <row r="473" spans="4:18" ht="12.75">
      <c r="D473"/>
      <c r="E473"/>
      <c r="F473"/>
      <c r="G473"/>
      <c r="H473"/>
      <c r="R473"/>
    </row>
    <row r="474" spans="4:18" ht="12.75">
      <c r="D474"/>
      <c r="E474"/>
      <c r="F474"/>
      <c r="G474"/>
      <c r="H474"/>
      <c r="R474"/>
    </row>
    <row r="475" spans="4:18" ht="12.75">
      <c r="D475"/>
      <c r="E475"/>
      <c r="F475"/>
      <c r="G475"/>
      <c r="H475"/>
      <c r="R475"/>
    </row>
    <row r="476" spans="4:18" ht="12.75">
      <c r="D476"/>
      <c r="E476"/>
      <c r="F476"/>
      <c r="G476"/>
      <c r="H476"/>
      <c r="R476"/>
    </row>
    <row r="477" spans="4:18" ht="12.75">
      <c r="D477"/>
      <c r="E477"/>
      <c r="F477"/>
      <c r="G477"/>
      <c r="H477"/>
      <c r="R477"/>
    </row>
    <row r="478" spans="4:18" ht="12.75">
      <c r="D478"/>
      <c r="E478"/>
      <c r="F478"/>
      <c r="G478"/>
      <c r="H478"/>
      <c r="R478"/>
    </row>
    <row r="479" spans="4:18" ht="12.75">
      <c r="D479"/>
      <c r="E479"/>
      <c r="F479"/>
      <c r="G479"/>
      <c r="H479"/>
      <c r="R479"/>
    </row>
    <row r="480" spans="4:18" ht="12.75">
      <c r="D480"/>
      <c r="E480"/>
      <c r="F480"/>
      <c r="G480"/>
      <c r="H480"/>
      <c r="R480"/>
    </row>
    <row r="481" spans="4:18" ht="12.75">
      <c r="D481"/>
      <c r="E481"/>
      <c r="F481"/>
      <c r="G481"/>
      <c r="H481"/>
      <c r="R481"/>
    </row>
    <row r="482" spans="4:18" ht="12.75">
      <c r="D482"/>
      <c r="E482"/>
      <c r="F482"/>
      <c r="G482"/>
      <c r="H482"/>
      <c r="R482"/>
    </row>
    <row r="483" spans="4:18" ht="12.75">
      <c r="D483"/>
      <c r="E483"/>
      <c r="F483"/>
      <c r="G483"/>
      <c r="H483"/>
      <c r="R483"/>
    </row>
    <row r="484" spans="4:18" ht="12.75">
      <c r="D484"/>
      <c r="E484"/>
      <c r="F484"/>
      <c r="G484"/>
      <c r="H484"/>
      <c r="R484"/>
    </row>
    <row r="485" spans="4:18" ht="12.75">
      <c r="D485"/>
      <c r="E485"/>
      <c r="F485"/>
      <c r="G485"/>
      <c r="H485"/>
      <c r="R485"/>
    </row>
    <row r="486" spans="4:18" ht="12.75">
      <c r="D486"/>
      <c r="E486"/>
      <c r="F486"/>
      <c r="G486"/>
      <c r="H486"/>
      <c r="R486"/>
    </row>
    <row r="487" spans="4:18" ht="12.75">
      <c r="D487"/>
      <c r="E487"/>
      <c r="F487"/>
      <c r="G487"/>
      <c r="H487"/>
      <c r="R487"/>
    </row>
    <row r="488" spans="4:18" ht="12.75">
      <c r="D488"/>
      <c r="E488"/>
      <c r="F488"/>
      <c r="G488"/>
      <c r="H488"/>
      <c r="R488"/>
    </row>
    <row r="489" spans="4:18" ht="12.75">
      <c r="D489"/>
      <c r="E489"/>
      <c r="F489"/>
      <c r="G489"/>
      <c r="H489"/>
      <c r="R489"/>
    </row>
    <row r="490" spans="4:18" ht="12.75">
      <c r="D490"/>
      <c r="E490"/>
      <c r="F490"/>
      <c r="G490"/>
      <c r="H490"/>
      <c r="R490"/>
    </row>
    <row r="491" spans="4:18" ht="12.75">
      <c r="D491"/>
      <c r="E491"/>
      <c r="F491"/>
      <c r="G491"/>
      <c r="H491"/>
      <c r="R491"/>
    </row>
    <row r="492" spans="4:18" ht="12.75">
      <c r="D492"/>
      <c r="E492"/>
      <c r="F492"/>
      <c r="G492"/>
      <c r="H492"/>
      <c r="R492"/>
    </row>
    <row r="493" spans="4:18" ht="12.75">
      <c r="D493"/>
      <c r="E493"/>
      <c r="F493"/>
      <c r="G493"/>
      <c r="H493"/>
      <c r="R493"/>
    </row>
    <row r="494" spans="4:18" ht="12.75">
      <c r="D494"/>
      <c r="E494"/>
      <c r="F494"/>
      <c r="G494"/>
      <c r="H494"/>
      <c r="R494"/>
    </row>
    <row r="495" spans="4:18" ht="12.75">
      <c r="D495"/>
      <c r="E495"/>
      <c r="F495"/>
      <c r="G495"/>
      <c r="H495"/>
      <c r="R495"/>
    </row>
    <row r="496" spans="4:18" ht="12.75">
      <c r="D496"/>
      <c r="E496"/>
      <c r="F496"/>
      <c r="G496"/>
      <c r="H496"/>
      <c r="R496"/>
    </row>
    <row r="497" spans="4:18" ht="12.75">
      <c r="D497"/>
      <c r="E497"/>
      <c r="F497"/>
      <c r="G497"/>
      <c r="H497"/>
      <c r="R497"/>
    </row>
    <row r="498" spans="4:18" ht="12.75">
      <c r="D498"/>
      <c r="E498"/>
      <c r="F498"/>
      <c r="G498"/>
      <c r="H498"/>
      <c r="R498"/>
    </row>
    <row r="499" spans="4:18" ht="12.75">
      <c r="D499"/>
      <c r="E499"/>
      <c r="F499"/>
      <c r="G499"/>
      <c r="H499"/>
      <c r="R499"/>
    </row>
    <row r="500" spans="4:18" ht="12.75">
      <c r="D500"/>
      <c r="E500"/>
      <c r="F500"/>
      <c r="G500"/>
      <c r="H500"/>
      <c r="R500"/>
    </row>
    <row r="501" spans="4:18" ht="12.75">
      <c r="D501"/>
      <c r="E501"/>
      <c r="F501"/>
      <c r="G501"/>
      <c r="H501"/>
      <c r="R501"/>
    </row>
    <row r="502" spans="4:18" ht="12.75">
      <c r="D502"/>
      <c r="E502"/>
      <c r="F502"/>
      <c r="G502"/>
      <c r="H502"/>
      <c r="R502"/>
    </row>
    <row r="503" spans="4:18" ht="12.75">
      <c r="D503"/>
      <c r="E503"/>
      <c r="F503"/>
      <c r="G503"/>
      <c r="H503"/>
      <c r="R503"/>
    </row>
    <row r="504" spans="4:18" ht="12.75">
      <c r="D504"/>
      <c r="E504"/>
      <c r="F504"/>
      <c r="G504"/>
      <c r="H504"/>
      <c r="R504"/>
    </row>
    <row r="505" spans="4:18" ht="12.75">
      <c r="D505"/>
      <c r="E505"/>
      <c r="F505"/>
      <c r="G505"/>
      <c r="H505"/>
      <c r="R505"/>
    </row>
    <row r="506" spans="4:18" ht="12.75">
      <c r="D506"/>
      <c r="E506"/>
      <c r="F506"/>
      <c r="G506"/>
      <c r="H506"/>
      <c r="R506"/>
    </row>
    <row r="507" spans="4:18" ht="12.75">
      <c r="D507"/>
      <c r="E507"/>
      <c r="F507"/>
      <c r="G507"/>
      <c r="H507"/>
      <c r="R507"/>
    </row>
    <row r="508" spans="4:18" ht="12.75">
      <c r="D508"/>
      <c r="E508"/>
      <c r="F508"/>
      <c r="G508"/>
      <c r="H508"/>
      <c r="R508"/>
    </row>
    <row r="509" spans="4:18" ht="12.75">
      <c r="D509"/>
      <c r="E509"/>
      <c r="F509"/>
      <c r="G509"/>
      <c r="H509"/>
      <c r="R509"/>
    </row>
    <row r="510" spans="4:18" ht="12.75">
      <c r="D510"/>
      <c r="E510"/>
      <c r="F510"/>
      <c r="G510"/>
      <c r="H510"/>
      <c r="R510"/>
    </row>
    <row r="511" spans="4:18" ht="12.75">
      <c r="D511"/>
      <c r="E511"/>
      <c r="F511"/>
      <c r="G511"/>
      <c r="H511"/>
      <c r="R511"/>
    </row>
    <row r="512" spans="4:18" ht="12.75">
      <c r="D512"/>
      <c r="E512"/>
      <c r="F512"/>
      <c r="G512"/>
      <c r="H512"/>
      <c r="R512"/>
    </row>
    <row r="513" spans="4:18" ht="12.75">
      <c r="D513"/>
      <c r="E513"/>
      <c r="F513"/>
      <c r="G513"/>
      <c r="H513"/>
      <c r="R513"/>
    </row>
    <row r="514" spans="4:18" ht="12.75">
      <c r="D514"/>
      <c r="E514"/>
      <c r="F514"/>
      <c r="G514"/>
      <c r="H514"/>
      <c r="R514"/>
    </row>
    <row r="515" spans="4:18" ht="12.75">
      <c r="D515"/>
      <c r="E515"/>
      <c r="F515"/>
      <c r="G515"/>
      <c r="H515"/>
      <c r="R515"/>
    </row>
    <row r="516" spans="4:18" ht="12.75">
      <c r="D516"/>
      <c r="E516"/>
      <c r="F516"/>
      <c r="G516"/>
      <c r="H516"/>
      <c r="R516"/>
    </row>
    <row r="517" spans="4:18" ht="12.75">
      <c r="D517"/>
      <c r="E517"/>
      <c r="F517"/>
      <c r="G517"/>
      <c r="H517"/>
      <c r="R517"/>
    </row>
    <row r="518" spans="4:18" ht="12.75">
      <c r="D518"/>
      <c r="E518"/>
      <c r="F518"/>
      <c r="G518"/>
      <c r="H518"/>
      <c r="R518"/>
    </row>
    <row r="519" spans="4:18" ht="12.75">
      <c r="D519"/>
      <c r="E519"/>
      <c r="F519"/>
      <c r="G519"/>
      <c r="H519"/>
      <c r="R519"/>
    </row>
    <row r="520" spans="4:18" ht="12.75">
      <c r="D520"/>
      <c r="E520"/>
      <c r="F520"/>
      <c r="G520"/>
      <c r="H520"/>
      <c r="R520"/>
    </row>
    <row r="521" spans="4:18" ht="12.75">
      <c r="D521"/>
      <c r="E521"/>
      <c r="F521"/>
      <c r="G521"/>
      <c r="H521"/>
      <c r="R521"/>
    </row>
    <row r="522" spans="4:18" ht="12.75">
      <c r="D522"/>
      <c r="E522"/>
      <c r="F522"/>
      <c r="G522"/>
      <c r="H522"/>
      <c r="R522"/>
    </row>
    <row r="523" spans="4:18" ht="12.75">
      <c r="D523"/>
      <c r="E523"/>
      <c r="F523"/>
      <c r="G523"/>
      <c r="H523"/>
      <c r="R523"/>
    </row>
    <row r="524" spans="4:18" ht="12.75">
      <c r="D524"/>
      <c r="E524"/>
      <c r="F524"/>
      <c r="G524"/>
      <c r="H524"/>
      <c r="R524"/>
    </row>
    <row r="525" spans="4:18" ht="12.75">
      <c r="D525"/>
      <c r="E525"/>
      <c r="F525"/>
      <c r="G525"/>
      <c r="H525"/>
      <c r="R525"/>
    </row>
    <row r="526" spans="4:18" ht="12.75">
      <c r="D526"/>
      <c r="E526"/>
      <c r="F526"/>
      <c r="G526"/>
      <c r="H526"/>
      <c r="R526"/>
    </row>
    <row r="527" spans="4:18" ht="12.75">
      <c r="D527"/>
      <c r="E527"/>
      <c r="F527"/>
      <c r="G527"/>
      <c r="H527"/>
      <c r="R527"/>
    </row>
    <row r="528" spans="4:18" ht="12.75">
      <c r="D528"/>
      <c r="E528"/>
      <c r="F528"/>
      <c r="G528"/>
      <c r="H528"/>
      <c r="R528"/>
    </row>
    <row r="529" spans="4:18" ht="12.75">
      <c r="D529"/>
      <c r="E529"/>
      <c r="F529"/>
      <c r="G529"/>
      <c r="H529"/>
      <c r="R529"/>
    </row>
    <row r="530" spans="4:18" ht="12.75">
      <c r="D530"/>
      <c r="E530"/>
      <c r="F530"/>
      <c r="G530"/>
      <c r="H530"/>
      <c r="R530"/>
    </row>
    <row r="531" spans="4:18" ht="12.75">
      <c r="D531"/>
      <c r="E531"/>
      <c r="F531"/>
      <c r="G531"/>
      <c r="H531"/>
      <c r="R531"/>
    </row>
    <row r="532" spans="4:18" ht="12.75">
      <c r="D532"/>
      <c r="E532"/>
      <c r="F532"/>
      <c r="G532"/>
      <c r="H532"/>
      <c r="R532"/>
    </row>
    <row r="533" spans="4:18" ht="12.75">
      <c r="D533"/>
      <c r="E533"/>
      <c r="F533"/>
      <c r="G533"/>
      <c r="H533"/>
      <c r="R533"/>
    </row>
    <row r="534" spans="4:18" ht="12.75">
      <c r="D534"/>
      <c r="E534"/>
      <c r="F534"/>
      <c r="G534"/>
      <c r="H534"/>
      <c r="R534"/>
    </row>
    <row r="535" spans="4:18" ht="12.75">
      <c r="D535"/>
      <c r="E535"/>
      <c r="F535"/>
      <c r="G535"/>
      <c r="H535"/>
      <c r="R535"/>
    </row>
    <row r="536" spans="4:18" ht="12.75">
      <c r="D536"/>
      <c r="E536"/>
      <c r="F536"/>
      <c r="G536"/>
      <c r="H536"/>
      <c r="R536"/>
    </row>
    <row r="537" spans="4:18" ht="12.75">
      <c r="D537"/>
      <c r="E537"/>
      <c r="F537"/>
      <c r="G537"/>
      <c r="H537"/>
      <c r="R537"/>
    </row>
    <row r="538" spans="4:18" ht="12.75">
      <c r="D538"/>
      <c r="E538"/>
      <c r="F538"/>
      <c r="G538"/>
      <c r="H538"/>
      <c r="R538"/>
    </row>
    <row r="539" spans="4:18" ht="12.75">
      <c r="D539"/>
      <c r="E539"/>
      <c r="F539"/>
      <c r="G539"/>
      <c r="H539"/>
      <c r="R539"/>
    </row>
    <row r="540" spans="4:18" ht="12.75">
      <c r="D540"/>
      <c r="E540"/>
      <c r="F540"/>
      <c r="G540"/>
      <c r="H540"/>
      <c r="R540"/>
    </row>
    <row r="541" spans="4:18" ht="12.75">
      <c r="D541"/>
      <c r="E541"/>
      <c r="F541"/>
      <c r="G541"/>
      <c r="H541"/>
      <c r="R541"/>
    </row>
    <row r="542" spans="4:18" ht="12.75">
      <c r="D542"/>
      <c r="E542"/>
      <c r="F542"/>
      <c r="G542"/>
      <c r="H542"/>
      <c r="R542"/>
    </row>
    <row r="543" spans="4:18" ht="12.75">
      <c r="D543"/>
      <c r="E543"/>
      <c r="F543"/>
      <c r="G543"/>
      <c r="H543"/>
      <c r="R543"/>
    </row>
    <row r="544" spans="4:18" ht="12.75">
      <c r="D544"/>
      <c r="E544"/>
      <c r="F544"/>
      <c r="G544"/>
      <c r="H544"/>
      <c r="R544"/>
    </row>
    <row r="545" spans="4:18" ht="12.75">
      <c r="D545"/>
      <c r="E545"/>
      <c r="F545"/>
      <c r="G545"/>
      <c r="H545"/>
      <c r="R545"/>
    </row>
    <row r="546" spans="4:18" ht="12.75">
      <c r="D546"/>
      <c r="E546"/>
      <c r="F546"/>
      <c r="G546"/>
      <c r="H546"/>
      <c r="R546"/>
    </row>
    <row r="547" spans="4:18" ht="12.75">
      <c r="D547"/>
      <c r="E547"/>
      <c r="F547"/>
      <c r="G547"/>
      <c r="H547"/>
      <c r="R547"/>
    </row>
    <row r="548" spans="4:18" ht="12.75">
      <c r="D548"/>
      <c r="E548"/>
      <c r="F548"/>
      <c r="G548"/>
      <c r="H548"/>
      <c r="R548"/>
    </row>
    <row r="549" spans="4:18" ht="12.75">
      <c r="D549"/>
      <c r="E549"/>
      <c r="F549"/>
      <c r="G549"/>
      <c r="H549"/>
      <c r="R549"/>
    </row>
    <row r="550" spans="4:18" ht="12.75">
      <c r="D550"/>
      <c r="E550"/>
      <c r="F550"/>
      <c r="G550"/>
      <c r="H550"/>
      <c r="R550"/>
    </row>
    <row r="551" spans="4:18" ht="12.75">
      <c r="D551"/>
      <c r="E551"/>
      <c r="F551"/>
      <c r="G551"/>
      <c r="H551"/>
      <c r="R551"/>
    </row>
    <row r="552" spans="4:18" ht="12.75">
      <c r="D552"/>
      <c r="E552"/>
      <c r="F552"/>
      <c r="G552"/>
      <c r="H552"/>
      <c r="R552"/>
    </row>
    <row r="553" spans="4:18" ht="12.75">
      <c r="D553"/>
      <c r="E553"/>
      <c r="F553"/>
      <c r="G553"/>
      <c r="H553"/>
      <c r="R553"/>
    </row>
    <row r="554" spans="4:18" ht="12.75">
      <c r="D554"/>
      <c r="E554"/>
      <c r="F554"/>
      <c r="G554"/>
      <c r="H554"/>
      <c r="R554"/>
    </row>
    <row r="555" spans="4:18" ht="12.75">
      <c r="D555"/>
      <c r="E555"/>
      <c r="F555"/>
      <c r="G555"/>
      <c r="H555"/>
      <c r="R555"/>
    </row>
    <row r="556" spans="4:18" ht="12.75">
      <c r="D556"/>
      <c r="E556"/>
      <c r="F556"/>
      <c r="G556"/>
      <c r="H556"/>
      <c r="R556"/>
    </row>
    <row r="557" spans="4:18" ht="12.75">
      <c r="D557"/>
      <c r="E557"/>
      <c r="F557"/>
      <c r="G557"/>
      <c r="H557"/>
      <c r="R557"/>
    </row>
    <row r="558" spans="4:18" ht="12.75">
      <c r="D558"/>
      <c r="E558"/>
      <c r="F558"/>
      <c r="G558"/>
      <c r="H558"/>
      <c r="R558"/>
    </row>
    <row r="559" spans="4:18" ht="12.75">
      <c r="D559"/>
      <c r="E559"/>
      <c r="F559"/>
      <c r="G559"/>
      <c r="H559"/>
      <c r="R559"/>
    </row>
    <row r="560" spans="4:18" ht="12.75">
      <c r="D560"/>
      <c r="E560"/>
      <c r="F560"/>
      <c r="G560"/>
      <c r="H560"/>
      <c r="R560"/>
    </row>
    <row r="561" spans="4:18" ht="12.75">
      <c r="D561"/>
      <c r="E561"/>
      <c r="F561"/>
      <c r="G561"/>
      <c r="H561"/>
      <c r="R561"/>
    </row>
    <row r="562" spans="4:18" ht="12.75">
      <c r="D562"/>
      <c r="E562"/>
      <c r="F562"/>
      <c r="G562"/>
      <c r="H562"/>
      <c r="R562"/>
    </row>
    <row r="563" spans="4:18" ht="12.75">
      <c r="D563"/>
      <c r="E563"/>
      <c r="F563"/>
      <c r="G563"/>
      <c r="H563"/>
      <c r="R563"/>
    </row>
    <row r="564" spans="4:18" ht="12.75">
      <c r="D564"/>
      <c r="E564"/>
      <c r="F564"/>
      <c r="G564"/>
      <c r="H564"/>
      <c r="R564"/>
    </row>
    <row r="565" spans="4:18" ht="12.75">
      <c r="D565"/>
      <c r="E565"/>
      <c r="F565"/>
      <c r="G565"/>
      <c r="H565"/>
      <c r="R565"/>
    </row>
    <row r="566" spans="4:18" ht="12.75">
      <c r="D566"/>
      <c r="E566"/>
      <c r="F566"/>
      <c r="G566"/>
      <c r="H566"/>
      <c r="R566"/>
    </row>
    <row r="567" spans="4:18" ht="12.75">
      <c r="D567"/>
      <c r="E567"/>
      <c r="F567"/>
      <c r="G567"/>
      <c r="H567"/>
      <c r="R567"/>
    </row>
    <row r="568" spans="4:18" ht="12.75">
      <c r="D568"/>
      <c r="E568"/>
      <c r="F568"/>
      <c r="G568"/>
      <c r="H568"/>
      <c r="R568"/>
    </row>
    <row r="569" spans="4:18" ht="12.75">
      <c r="D569"/>
      <c r="E569"/>
      <c r="F569"/>
      <c r="G569"/>
      <c r="H569"/>
      <c r="R569"/>
    </row>
    <row r="570" spans="4:18" ht="12.75">
      <c r="D570"/>
      <c r="E570"/>
      <c r="F570"/>
      <c r="G570"/>
      <c r="H570"/>
      <c r="R570"/>
    </row>
    <row r="571" spans="4:18" ht="12.75">
      <c r="D571"/>
      <c r="E571"/>
      <c r="F571"/>
      <c r="G571"/>
      <c r="H571"/>
      <c r="R571"/>
    </row>
    <row r="572" spans="4:18" ht="12.75">
      <c r="D572"/>
      <c r="E572"/>
      <c r="F572"/>
      <c r="G572"/>
      <c r="H572"/>
      <c r="R572"/>
    </row>
    <row r="573" spans="4:18" ht="12.75">
      <c r="D573"/>
      <c r="E573"/>
      <c r="F573"/>
      <c r="G573"/>
      <c r="H573"/>
      <c r="R573"/>
    </row>
    <row r="574" spans="4:18" ht="12.75">
      <c r="D574"/>
      <c r="E574"/>
      <c r="F574"/>
      <c r="G574"/>
      <c r="H574"/>
      <c r="R574"/>
    </row>
    <row r="575" spans="4:18" ht="12.75">
      <c r="D575"/>
      <c r="E575"/>
      <c r="F575"/>
      <c r="G575"/>
      <c r="H575"/>
      <c r="R575"/>
    </row>
    <row r="576" spans="4:18" ht="12.75">
      <c r="D576"/>
      <c r="E576"/>
      <c r="F576"/>
      <c r="G576"/>
      <c r="H576"/>
      <c r="R576"/>
    </row>
    <row r="577" spans="4:18" ht="12.75">
      <c r="D577"/>
      <c r="E577"/>
      <c r="F577"/>
      <c r="G577"/>
      <c r="H577"/>
      <c r="R577"/>
    </row>
    <row r="578" spans="4:18" ht="12.75">
      <c r="D578"/>
      <c r="E578"/>
      <c r="F578"/>
      <c r="G578"/>
      <c r="H578"/>
      <c r="R578"/>
    </row>
    <row r="579" spans="4:18" ht="12.75">
      <c r="D579"/>
      <c r="E579"/>
      <c r="F579"/>
      <c r="G579"/>
      <c r="H579"/>
      <c r="R579"/>
    </row>
    <row r="580" spans="4:18" ht="12.75">
      <c r="D580"/>
      <c r="E580"/>
      <c r="F580"/>
      <c r="G580"/>
      <c r="H580"/>
      <c r="R580"/>
    </row>
    <row r="581" spans="4:18" ht="12.75">
      <c r="D581"/>
      <c r="E581"/>
      <c r="F581"/>
      <c r="G581"/>
      <c r="H581"/>
      <c r="R581"/>
    </row>
    <row r="582" spans="4:18" ht="12.75">
      <c r="D582"/>
      <c r="E582"/>
      <c r="F582"/>
      <c r="G582"/>
      <c r="H582"/>
      <c r="R582"/>
    </row>
    <row r="583" spans="4:18" ht="12.75">
      <c r="D583"/>
      <c r="E583"/>
      <c r="F583"/>
      <c r="G583"/>
      <c r="H583"/>
      <c r="R583"/>
    </row>
    <row r="584" spans="4:18" ht="12.75">
      <c r="D584"/>
      <c r="E584"/>
      <c r="F584"/>
      <c r="G584"/>
      <c r="H584"/>
      <c r="R584"/>
    </row>
    <row r="585" spans="4:18" ht="12.75">
      <c r="D585"/>
      <c r="E585"/>
      <c r="F585"/>
      <c r="G585"/>
      <c r="H585"/>
      <c r="R585"/>
    </row>
    <row r="586" spans="4:18" ht="12.75">
      <c r="D586"/>
      <c r="E586"/>
      <c r="F586"/>
      <c r="G586"/>
      <c r="H586"/>
      <c r="R586"/>
    </row>
    <row r="587" spans="4:18" ht="12.75">
      <c r="D587"/>
      <c r="E587"/>
      <c r="F587"/>
      <c r="G587"/>
      <c r="H587"/>
      <c r="R587"/>
    </row>
    <row r="588" spans="4:18" ht="12.75">
      <c r="D588"/>
      <c r="E588"/>
      <c r="F588"/>
      <c r="G588"/>
      <c r="H588"/>
      <c r="R588"/>
    </row>
    <row r="589" spans="4:18" ht="12.75">
      <c r="D589"/>
      <c r="E589"/>
      <c r="F589"/>
      <c r="G589"/>
      <c r="H589"/>
      <c r="R589"/>
    </row>
    <row r="590" spans="4:18" ht="12.75">
      <c r="D590"/>
      <c r="E590"/>
      <c r="F590"/>
      <c r="G590"/>
      <c r="H590"/>
      <c r="R590"/>
    </row>
    <row r="591" spans="4:18" ht="12.75">
      <c r="D591"/>
      <c r="E591"/>
      <c r="F591"/>
      <c r="G591"/>
      <c r="H591"/>
      <c r="R591"/>
    </row>
    <row r="592" spans="4:18" ht="12.75">
      <c r="D592"/>
      <c r="E592"/>
      <c r="F592"/>
      <c r="G592"/>
      <c r="H592"/>
      <c r="R592"/>
    </row>
    <row r="593" spans="4:18" ht="12.75">
      <c r="D593"/>
      <c r="E593"/>
      <c r="F593"/>
      <c r="G593"/>
      <c r="H593"/>
      <c r="R593"/>
    </row>
    <row r="594" spans="4:18" ht="12.75">
      <c r="D594"/>
      <c r="E594"/>
      <c r="F594"/>
      <c r="G594"/>
      <c r="H594"/>
      <c r="R594"/>
    </row>
    <row r="595" spans="4:18" ht="12.75">
      <c r="D595"/>
      <c r="E595"/>
      <c r="F595"/>
      <c r="G595"/>
      <c r="H595"/>
      <c r="R595"/>
    </row>
    <row r="596" spans="4:18" ht="12.75">
      <c r="D596"/>
      <c r="E596"/>
      <c r="F596"/>
      <c r="G596"/>
      <c r="H596"/>
      <c r="R596"/>
    </row>
    <row r="597" spans="4:18" ht="12.75">
      <c r="D597"/>
      <c r="E597"/>
      <c r="F597"/>
      <c r="G597"/>
      <c r="H597"/>
      <c r="R597"/>
    </row>
    <row r="598" spans="4:18" ht="12.75">
      <c r="D598"/>
      <c r="E598"/>
      <c r="F598"/>
      <c r="G598"/>
      <c r="H598"/>
      <c r="R598"/>
    </row>
    <row r="599" spans="4:18" ht="12.75">
      <c r="D599"/>
      <c r="E599"/>
      <c r="F599"/>
      <c r="G599"/>
      <c r="H599"/>
      <c r="R599"/>
    </row>
    <row r="600" spans="4:18" ht="12.75">
      <c r="D600"/>
      <c r="E600"/>
      <c r="F600"/>
      <c r="G600"/>
      <c r="H600"/>
      <c r="R600"/>
    </row>
    <row r="601" spans="4:18" ht="12.75">
      <c r="D601"/>
      <c r="E601"/>
      <c r="F601"/>
      <c r="G601"/>
      <c r="H601"/>
      <c r="R601"/>
    </row>
    <row r="602" spans="4:18" ht="12.75">
      <c r="D602"/>
      <c r="E602"/>
      <c r="F602"/>
      <c r="G602"/>
      <c r="H602"/>
      <c r="R602"/>
    </row>
    <row r="603" spans="4:18" ht="12.75">
      <c r="D603"/>
      <c r="E603"/>
      <c r="F603"/>
      <c r="G603"/>
      <c r="H603"/>
      <c r="R603"/>
    </row>
    <row r="604" spans="4:18" ht="12.75">
      <c r="D604"/>
      <c r="E604"/>
      <c r="F604"/>
      <c r="G604"/>
      <c r="H604"/>
      <c r="R604"/>
    </row>
    <row r="605" spans="4:18" ht="12.75">
      <c r="D605"/>
      <c r="E605"/>
      <c r="F605"/>
      <c r="G605"/>
      <c r="H605"/>
      <c r="R605"/>
    </row>
    <row r="606" spans="4:18" ht="12.75">
      <c r="D606"/>
      <c r="E606"/>
      <c r="F606"/>
      <c r="G606"/>
      <c r="H606"/>
      <c r="R606"/>
    </row>
    <row r="607" spans="4:18" ht="12.75">
      <c r="D607"/>
      <c r="E607"/>
      <c r="F607"/>
      <c r="G607"/>
      <c r="H607"/>
      <c r="R607"/>
    </row>
    <row r="608" spans="4:18" ht="12.75">
      <c r="D608"/>
      <c r="E608"/>
      <c r="F608"/>
      <c r="G608"/>
      <c r="H608"/>
      <c r="R608"/>
    </row>
    <row r="609" spans="4:18" ht="12.75">
      <c r="D609"/>
      <c r="E609"/>
      <c r="F609"/>
      <c r="G609"/>
      <c r="H609"/>
      <c r="R609"/>
    </row>
    <row r="610" spans="4:18" ht="12.75">
      <c r="D610"/>
      <c r="E610"/>
      <c r="F610"/>
      <c r="G610"/>
      <c r="H610"/>
      <c r="R610"/>
    </row>
    <row r="611" spans="4:18" ht="12.75">
      <c r="D611"/>
      <c r="E611"/>
      <c r="F611"/>
      <c r="G611"/>
      <c r="H611"/>
      <c r="R611"/>
    </row>
    <row r="612" spans="4:18" ht="12.75">
      <c r="D612"/>
      <c r="E612"/>
      <c r="F612"/>
      <c r="G612"/>
      <c r="H612"/>
      <c r="R612"/>
    </row>
    <row r="613" spans="4:18" ht="12.75">
      <c r="D613"/>
      <c r="E613"/>
      <c r="F613"/>
      <c r="G613"/>
      <c r="H613"/>
      <c r="R613"/>
    </row>
    <row r="614" spans="4:18" ht="12.75">
      <c r="D614"/>
      <c r="E614"/>
      <c r="F614"/>
      <c r="G614"/>
      <c r="H614"/>
      <c r="R614"/>
    </row>
    <row r="615" spans="4:18" ht="12.75">
      <c r="D615"/>
      <c r="E615"/>
      <c r="F615"/>
      <c r="G615"/>
      <c r="H615"/>
      <c r="R615"/>
    </row>
    <row r="616" spans="4:18" ht="12.75">
      <c r="D616"/>
      <c r="E616"/>
      <c r="F616"/>
      <c r="G616"/>
      <c r="H616"/>
      <c r="R616"/>
    </row>
    <row r="617" spans="4:18" ht="12.75">
      <c r="D617"/>
      <c r="E617"/>
      <c r="F617"/>
      <c r="G617"/>
      <c r="H617"/>
      <c r="R617"/>
    </row>
    <row r="618" spans="4:18" ht="12.75">
      <c r="D618"/>
      <c r="E618"/>
      <c r="F618"/>
      <c r="G618"/>
      <c r="H618"/>
      <c r="R618"/>
    </row>
    <row r="619" spans="4:18" ht="12.75">
      <c r="D619"/>
      <c r="E619"/>
      <c r="F619"/>
      <c r="G619"/>
      <c r="H619"/>
      <c r="R619"/>
    </row>
    <row r="620" spans="4:18" ht="12.75">
      <c r="D620"/>
      <c r="E620"/>
      <c r="F620"/>
      <c r="G620"/>
      <c r="H620"/>
      <c r="R620"/>
    </row>
    <row r="621" spans="4:18" ht="12.75">
      <c r="D621"/>
      <c r="E621"/>
      <c r="F621"/>
      <c r="G621"/>
      <c r="H621"/>
      <c r="R621"/>
    </row>
    <row r="622" spans="4:18" ht="12.75">
      <c r="D622"/>
      <c r="E622"/>
      <c r="F622"/>
      <c r="G622"/>
      <c r="H622"/>
      <c r="R622"/>
    </row>
    <row r="623" spans="4:18" ht="12.75">
      <c r="D623"/>
      <c r="E623"/>
      <c r="F623"/>
      <c r="G623"/>
      <c r="H623"/>
      <c r="R623"/>
    </row>
    <row r="624" spans="4:18" ht="12.75">
      <c r="D624"/>
      <c r="E624"/>
      <c r="F624"/>
      <c r="G624"/>
      <c r="H624"/>
      <c r="R624"/>
    </row>
    <row r="625" spans="4:18" ht="12.75">
      <c r="D625"/>
      <c r="E625"/>
      <c r="F625"/>
      <c r="G625"/>
      <c r="H625"/>
      <c r="R625"/>
    </row>
    <row r="626" spans="4:18" ht="12.75">
      <c r="D626"/>
      <c r="E626"/>
      <c r="F626"/>
      <c r="G626"/>
      <c r="H626"/>
      <c r="R626"/>
    </row>
    <row r="627" spans="4:18" ht="12.75">
      <c r="D627"/>
      <c r="E627"/>
      <c r="F627"/>
      <c r="G627"/>
      <c r="H627"/>
      <c r="R627"/>
    </row>
    <row r="628" spans="4:18" ht="12.75">
      <c r="D628"/>
      <c r="E628"/>
      <c r="F628"/>
      <c r="G628"/>
      <c r="H628"/>
      <c r="R628"/>
    </row>
    <row r="629" spans="4:18" ht="12.75">
      <c r="D629"/>
      <c r="E629"/>
      <c r="F629"/>
      <c r="G629"/>
      <c r="H629"/>
      <c r="R629"/>
    </row>
    <row r="630" spans="4:18" ht="12.75">
      <c r="D630"/>
      <c r="E630"/>
      <c r="F630"/>
      <c r="G630"/>
      <c r="H630"/>
      <c r="R630"/>
    </row>
    <row r="631" spans="4:18" ht="12.75">
      <c r="D631"/>
      <c r="E631"/>
      <c r="F631"/>
      <c r="G631"/>
      <c r="H631"/>
      <c r="R631"/>
    </row>
    <row r="632" spans="4:18" ht="12.75">
      <c r="D632"/>
      <c r="E632"/>
      <c r="F632"/>
      <c r="G632"/>
      <c r="H632"/>
      <c r="R632"/>
    </row>
    <row r="633" spans="4:18" ht="12.75">
      <c r="D633"/>
      <c r="E633"/>
      <c r="F633"/>
      <c r="G633"/>
      <c r="H633"/>
      <c r="R633"/>
    </row>
    <row r="634" spans="4:18" ht="12.75">
      <c r="D634"/>
      <c r="E634"/>
      <c r="F634"/>
      <c r="G634"/>
      <c r="H634"/>
      <c r="R634"/>
    </row>
    <row r="635" spans="4:18" ht="12.75">
      <c r="D635"/>
      <c r="E635"/>
      <c r="F635"/>
      <c r="G635"/>
      <c r="H635"/>
      <c r="R635"/>
    </row>
    <row r="636" spans="4:18" ht="12.75">
      <c r="D636"/>
      <c r="E636"/>
      <c r="F636"/>
      <c r="G636"/>
      <c r="H636"/>
      <c r="R636"/>
    </row>
    <row r="637" spans="4:18" ht="12.75">
      <c r="D637"/>
      <c r="E637"/>
      <c r="F637"/>
      <c r="G637"/>
      <c r="H637"/>
      <c r="R637"/>
    </row>
    <row r="638" spans="4:18" ht="12.75">
      <c r="D638"/>
      <c r="E638"/>
      <c r="F638"/>
      <c r="G638"/>
      <c r="H638"/>
      <c r="R638"/>
    </row>
    <row r="639" spans="4:18" ht="12.75">
      <c r="D639"/>
      <c r="E639"/>
      <c r="F639"/>
      <c r="G639"/>
      <c r="H639"/>
      <c r="R639"/>
    </row>
    <row r="640" spans="4:18" ht="12.75">
      <c r="D640"/>
      <c r="E640"/>
      <c r="F640"/>
      <c r="G640"/>
      <c r="H640"/>
      <c r="R640"/>
    </row>
    <row r="641" spans="4:18" ht="12.75">
      <c r="D641"/>
      <c r="E641"/>
      <c r="F641"/>
      <c r="G641"/>
      <c r="H641"/>
      <c r="R641"/>
    </row>
    <row r="642" spans="4:18" ht="12.75">
      <c r="D642"/>
      <c r="E642"/>
      <c r="F642"/>
      <c r="G642"/>
      <c r="H642"/>
      <c r="R642"/>
    </row>
    <row r="643" spans="4:18" ht="12.75">
      <c r="D643"/>
      <c r="E643"/>
      <c r="F643"/>
      <c r="G643"/>
      <c r="H643"/>
      <c r="R643"/>
    </row>
    <row r="644" spans="4:18" ht="12.75">
      <c r="D644"/>
      <c r="E644"/>
      <c r="F644"/>
      <c r="G644"/>
      <c r="H644"/>
      <c r="R644"/>
    </row>
    <row r="645" spans="4:18" ht="12.75">
      <c r="D645"/>
      <c r="E645"/>
      <c r="F645"/>
      <c r="G645"/>
      <c r="H645"/>
      <c r="R645"/>
    </row>
    <row r="646" spans="4:18" ht="12.75">
      <c r="D646"/>
      <c r="E646"/>
      <c r="F646"/>
      <c r="G646"/>
      <c r="H646"/>
      <c r="R646"/>
    </row>
    <row r="647" spans="4:18" ht="12.75">
      <c r="D647"/>
      <c r="E647"/>
      <c r="F647"/>
      <c r="G647"/>
      <c r="H647"/>
      <c r="R647"/>
    </row>
    <row r="648" spans="4:18" ht="12.75">
      <c r="D648"/>
      <c r="E648"/>
      <c r="F648"/>
      <c r="G648"/>
      <c r="H648"/>
      <c r="R648"/>
    </row>
    <row r="649" spans="4:18" ht="12.75">
      <c r="D649"/>
      <c r="E649"/>
      <c r="F649"/>
      <c r="G649"/>
      <c r="H649"/>
      <c r="R649"/>
    </row>
    <row r="650" spans="4:18" ht="12.75">
      <c r="D650"/>
      <c r="E650"/>
      <c r="F650"/>
      <c r="G650"/>
      <c r="H650"/>
      <c r="R650"/>
    </row>
    <row r="651" spans="4:18" ht="12.75">
      <c r="D651"/>
      <c r="E651"/>
      <c r="F651"/>
      <c r="G651"/>
      <c r="H651"/>
      <c r="R651"/>
    </row>
    <row r="652" spans="4:18" ht="12.75">
      <c r="D652"/>
      <c r="E652"/>
      <c r="F652"/>
      <c r="G652"/>
      <c r="H652"/>
      <c r="R652"/>
    </row>
    <row r="653" spans="4:18" ht="12.75">
      <c r="D653"/>
      <c r="E653"/>
      <c r="F653"/>
      <c r="G653"/>
      <c r="H653"/>
      <c r="R653"/>
    </row>
    <row r="654" spans="4:18" ht="12.75">
      <c r="D654"/>
      <c r="E654"/>
      <c r="F654"/>
      <c r="G654"/>
      <c r="H654"/>
      <c r="R654"/>
    </row>
    <row r="655" spans="4:18" ht="12.75">
      <c r="D655"/>
      <c r="E655"/>
      <c r="F655"/>
      <c r="G655"/>
      <c r="H655"/>
      <c r="R655"/>
    </row>
    <row r="656" spans="4:18" ht="12.75">
      <c r="D656"/>
      <c r="E656"/>
      <c r="F656"/>
      <c r="G656"/>
      <c r="H656"/>
      <c r="R656"/>
    </row>
    <row r="657" spans="4:18" ht="12.75">
      <c r="D657"/>
      <c r="E657"/>
      <c r="F657"/>
      <c r="G657"/>
      <c r="H657"/>
      <c r="R657"/>
    </row>
    <row r="658" spans="4:18" ht="12.75">
      <c r="D658"/>
      <c r="E658"/>
      <c r="F658"/>
      <c r="G658"/>
      <c r="H658"/>
      <c r="R658"/>
    </row>
    <row r="659" spans="4:18" ht="12.75">
      <c r="D659"/>
      <c r="E659"/>
      <c r="F659"/>
      <c r="G659"/>
      <c r="H659"/>
      <c r="R659"/>
    </row>
    <row r="660" spans="4:18" ht="12.75">
      <c r="D660"/>
      <c r="E660"/>
      <c r="F660"/>
      <c r="G660"/>
      <c r="H660"/>
      <c r="R660"/>
    </row>
    <row r="661" spans="4:18" ht="12.75">
      <c r="D661"/>
      <c r="E661"/>
      <c r="F661"/>
      <c r="G661"/>
      <c r="H661"/>
      <c r="R661"/>
    </row>
    <row r="662" spans="4:18" ht="12.75">
      <c r="D662"/>
      <c r="E662"/>
      <c r="F662"/>
      <c r="G662"/>
      <c r="H662"/>
      <c r="R662"/>
    </row>
    <row r="663" spans="4:18" ht="12.75">
      <c r="D663"/>
      <c r="E663"/>
      <c r="F663"/>
      <c r="G663"/>
      <c r="H663"/>
      <c r="R663"/>
    </row>
    <row r="664" spans="4:18" ht="12.75">
      <c r="D664"/>
      <c r="E664"/>
      <c r="F664"/>
      <c r="G664"/>
      <c r="H664"/>
      <c r="R664"/>
    </row>
    <row r="665" spans="4:18" ht="12.75">
      <c r="D665"/>
      <c r="E665"/>
      <c r="F665"/>
      <c r="G665"/>
      <c r="H665"/>
      <c r="R665"/>
    </row>
    <row r="666" spans="4:18" ht="12.75">
      <c r="D666"/>
      <c r="E666"/>
      <c r="F666"/>
      <c r="G666"/>
      <c r="H666"/>
      <c r="R666"/>
    </row>
    <row r="667" spans="4:18" ht="12.75">
      <c r="D667"/>
      <c r="E667"/>
      <c r="F667"/>
      <c r="G667"/>
      <c r="H667"/>
      <c r="R667"/>
    </row>
    <row r="668" spans="4:18" ht="12.75">
      <c r="D668"/>
      <c r="E668"/>
      <c r="F668"/>
      <c r="G668"/>
      <c r="H668"/>
      <c r="R668"/>
    </row>
    <row r="669" spans="4:18" ht="12.75">
      <c r="D669"/>
      <c r="E669"/>
      <c r="F669"/>
      <c r="G669"/>
      <c r="H669"/>
      <c r="R669"/>
    </row>
    <row r="670" spans="4:18" ht="12.75">
      <c r="D670"/>
      <c r="E670"/>
      <c r="F670"/>
      <c r="G670"/>
      <c r="H670"/>
      <c r="R670"/>
    </row>
    <row r="671" spans="4:18" ht="12.75">
      <c r="D671"/>
      <c r="E671"/>
      <c r="F671"/>
      <c r="G671"/>
      <c r="H671"/>
      <c r="R671"/>
    </row>
    <row r="672" spans="4:18" ht="12.75">
      <c r="D672"/>
      <c r="E672"/>
      <c r="F672"/>
      <c r="G672"/>
      <c r="H672"/>
      <c r="R672"/>
    </row>
    <row r="673" spans="4:18" ht="12.75">
      <c r="D673"/>
      <c r="E673"/>
      <c r="F673"/>
      <c r="G673"/>
      <c r="H673"/>
      <c r="R673"/>
    </row>
    <row r="674" spans="4:18" ht="12.75">
      <c r="D674"/>
      <c r="E674"/>
      <c r="F674"/>
      <c r="G674"/>
      <c r="H674"/>
      <c r="R674"/>
    </row>
    <row r="675" spans="4:18" ht="12.75">
      <c r="D675"/>
      <c r="E675"/>
      <c r="F675"/>
      <c r="G675"/>
      <c r="H675"/>
      <c r="R675"/>
    </row>
    <row r="676" spans="4:18" ht="12.75">
      <c r="D676"/>
      <c r="E676"/>
      <c r="F676"/>
      <c r="G676"/>
      <c r="H676"/>
      <c r="R676"/>
    </row>
    <row r="677" spans="4:18" ht="12.75">
      <c r="D677"/>
      <c r="E677"/>
      <c r="F677"/>
      <c r="G677"/>
      <c r="H677"/>
      <c r="R677"/>
    </row>
    <row r="678" spans="4:18" ht="12.75">
      <c r="D678"/>
      <c r="E678"/>
      <c r="F678"/>
      <c r="G678"/>
      <c r="H678"/>
      <c r="R678"/>
    </row>
    <row r="679" spans="4:18" ht="12.75">
      <c r="D679"/>
      <c r="E679"/>
      <c r="F679"/>
      <c r="G679"/>
      <c r="H679"/>
      <c r="R679"/>
    </row>
    <row r="680" spans="4:18" ht="12.75">
      <c r="D680"/>
      <c r="E680"/>
      <c r="F680"/>
      <c r="G680"/>
      <c r="H680"/>
      <c r="R680"/>
    </row>
    <row r="681" spans="4:18" ht="12.75">
      <c r="D681"/>
      <c r="E681"/>
      <c r="F681"/>
      <c r="G681"/>
      <c r="H681"/>
      <c r="R681"/>
    </row>
    <row r="682" spans="4:18" ht="12.75">
      <c r="D682"/>
      <c r="E682"/>
      <c r="F682"/>
      <c r="G682"/>
      <c r="H682"/>
      <c r="R682"/>
    </row>
    <row r="683" spans="4:18" ht="12.75">
      <c r="D683"/>
      <c r="E683"/>
      <c r="F683"/>
      <c r="G683"/>
      <c r="H683"/>
      <c r="R683"/>
    </row>
    <row r="684" spans="4:18" ht="12.75">
      <c r="D684"/>
      <c r="E684"/>
      <c r="F684"/>
      <c r="G684"/>
      <c r="H684"/>
      <c r="R684"/>
    </row>
    <row r="685" spans="4:18" ht="12.75">
      <c r="D685"/>
      <c r="E685"/>
      <c r="F685"/>
      <c r="G685"/>
      <c r="H685"/>
      <c r="R685"/>
    </row>
    <row r="686" spans="4:18" ht="12.75">
      <c r="D686"/>
      <c r="E686"/>
      <c r="F686"/>
      <c r="G686"/>
      <c r="H686"/>
      <c r="R686"/>
    </row>
    <row r="687" spans="4:18" ht="12.75">
      <c r="D687"/>
      <c r="E687"/>
      <c r="F687"/>
      <c r="G687"/>
      <c r="H687"/>
      <c r="R687"/>
    </row>
    <row r="688" spans="4:18" ht="12.75">
      <c r="D688"/>
      <c r="E688"/>
      <c r="F688"/>
      <c r="G688"/>
      <c r="H688"/>
      <c r="R688"/>
    </row>
    <row r="689" spans="4:18" ht="12.75">
      <c r="D689"/>
      <c r="E689"/>
      <c r="F689"/>
      <c r="G689"/>
      <c r="H689"/>
      <c r="R689"/>
    </row>
    <row r="690" spans="4:18" ht="12.75">
      <c r="D690"/>
      <c r="E690"/>
      <c r="F690"/>
      <c r="G690"/>
      <c r="H690"/>
      <c r="R690"/>
    </row>
    <row r="691" spans="4:18" ht="12.75">
      <c r="D691"/>
      <c r="E691"/>
      <c r="F691"/>
      <c r="G691"/>
      <c r="H691"/>
      <c r="R691"/>
    </row>
    <row r="692" spans="4:18" ht="12.75">
      <c r="D692"/>
      <c r="E692"/>
      <c r="F692"/>
      <c r="G692"/>
      <c r="H692"/>
      <c r="R692"/>
    </row>
    <row r="693" spans="4:18" ht="12.75">
      <c r="D693"/>
      <c r="E693"/>
      <c r="F693"/>
      <c r="G693"/>
      <c r="H693"/>
      <c r="R693"/>
    </row>
    <row r="694" spans="4:18" ht="12.75">
      <c r="D694"/>
      <c r="E694"/>
      <c r="F694"/>
      <c r="G694"/>
      <c r="H694"/>
      <c r="R694"/>
    </row>
    <row r="695" spans="4:18" ht="12.75">
      <c r="D695"/>
      <c r="E695"/>
      <c r="F695"/>
      <c r="G695"/>
      <c r="H695"/>
      <c r="R695"/>
    </row>
    <row r="696" spans="4:18" ht="12.75">
      <c r="D696"/>
      <c r="E696"/>
      <c r="F696"/>
      <c r="G696"/>
      <c r="H696"/>
      <c r="R696"/>
    </row>
    <row r="697" spans="4:18" ht="12.75">
      <c r="D697"/>
      <c r="E697"/>
      <c r="F697"/>
      <c r="G697"/>
      <c r="H697"/>
      <c r="R697"/>
    </row>
    <row r="698" spans="4:18" ht="12.75">
      <c r="D698"/>
      <c r="E698"/>
      <c r="F698"/>
      <c r="G698"/>
      <c r="H698"/>
      <c r="R698"/>
    </row>
    <row r="699" spans="4:18" ht="12.75">
      <c r="D699"/>
      <c r="E699"/>
      <c r="F699"/>
      <c r="G699"/>
      <c r="H699"/>
      <c r="R699"/>
    </row>
    <row r="700" spans="4:18" ht="12.75">
      <c r="D700"/>
      <c r="E700"/>
      <c r="F700"/>
      <c r="G700"/>
      <c r="H700"/>
      <c r="R700"/>
    </row>
    <row r="701" spans="4:18" ht="12.75">
      <c r="D701"/>
      <c r="E701"/>
      <c r="F701"/>
      <c r="G701"/>
      <c r="H701"/>
      <c r="R701"/>
    </row>
    <row r="702" spans="4:18" ht="12.75">
      <c r="D702"/>
      <c r="E702"/>
      <c r="F702"/>
      <c r="G702"/>
      <c r="H702"/>
      <c r="R702"/>
    </row>
    <row r="703" spans="4:18" ht="12.75">
      <c r="D703"/>
      <c r="E703"/>
      <c r="F703"/>
      <c r="G703"/>
      <c r="H703"/>
      <c r="R703"/>
    </row>
    <row r="704" spans="4:18" ht="12.75">
      <c r="D704"/>
      <c r="E704"/>
      <c r="F704"/>
      <c r="G704"/>
      <c r="H704"/>
      <c r="R704"/>
    </row>
    <row r="705" spans="4:18" ht="12.75">
      <c r="D705"/>
      <c r="E705"/>
      <c r="F705"/>
      <c r="G705"/>
      <c r="H705"/>
      <c r="R705"/>
    </row>
    <row r="706" spans="4:18" ht="12.75">
      <c r="D706"/>
      <c r="E706"/>
      <c r="F706"/>
      <c r="G706"/>
      <c r="H706"/>
      <c r="R706"/>
    </row>
    <row r="707" spans="4:18" ht="12.75">
      <c r="D707"/>
      <c r="E707"/>
      <c r="F707"/>
      <c r="G707"/>
      <c r="H707"/>
      <c r="R707"/>
    </row>
    <row r="708" spans="4:18" ht="12.75">
      <c r="D708"/>
      <c r="E708"/>
      <c r="F708"/>
      <c r="G708"/>
      <c r="H708"/>
      <c r="R708"/>
    </row>
    <row r="709" spans="4:18" ht="12.75">
      <c r="D709"/>
      <c r="E709"/>
      <c r="F709"/>
      <c r="G709"/>
      <c r="H709"/>
      <c r="R709"/>
    </row>
    <row r="710" spans="4:18" ht="12.75">
      <c r="D710"/>
      <c r="E710"/>
      <c r="F710"/>
      <c r="G710"/>
      <c r="H710"/>
      <c r="R710"/>
    </row>
    <row r="711" spans="4:18" ht="12.75">
      <c r="D711"/>
      <c r="E711"/>
      <c r="F711"/>
      <c r="G711"/>
      <c r="H711"/>
      <c r="R711"/>
    </row>
    <row r="712" spans="4:18" ht="12.75">
      <c r="D712"/>
      <c r="E712"/>
      <c r="F712"/>
      <c r="G712"/>
      <c r="H712"/>
      <c r="R712"/>
    </row>
    <row r="713" spans="4:18" ht="12.75">
      <c r="D713"/>
      <c r="E713"/>
      <c r="F713"/>
      <c r="G713"/>
      <c r="H713"/>
      <c r="R713"/>
    </row>
    <row r="714" spans="4:18" ht="12.75">
      <c r="D714"/>
      <c r="E714"/>
      <c r="F714"/>
      <c r="G714"/>
      <c r="H714"/>
      <c r="R714"/>
    </row>
    <row r="715" spans="4:18" ht="12.75">
      <c r="D715"/>
      <c r="E715"/>
      <c r="F715"/>
      <c r="G715"/>
      <c r="H715"/>
      <c r="R715"/>
    </row>
    <row r="716" spans="4:18" ht="12.75">
      <c r="D716"/>
      <c r="E716"/>
      <c r="F716"/>
      <c r="G716"/>
      <c r="H716"/>
      <c r="R716"/>
    </row>
    <row r="717" spans="4:18" ht="12.75">
      <c r="D717"/>
      <c r="E717"/>
      <c r="F717"/>
      <c r="G717"/>
      <c r="H717"/>
      <c r="R717"/>
    </row>
    <row r="718" spans="4:18" ht="12.75">
      <c r="D718"/>
      <c r="E718"/>
      <c r="F718"/>
      <c r="G718"/>
      <c r="H718"/>
      <c r="R718"/>
    </row>
    <row r="719" spans="4:18" ht="12.75">
      <c r="D719"/>
      <c r="E719"/>
      <c r="F719"/>
      <c r="G719"/>
      <c r="H719"/>
      <c r="R719"/>
    </row>
    <row r="720" spans="4:18" ht="12.75">
      <c r="D720"/>
      <c r="E720"/>
      <c r="F720"/>
      <c r="G720"/>
      <c r="H720"/>
      <c r="R720"/>
    </row>
    <row r="721" spans="4:18" ht="12.75">
      <c r="D721"/>
      <c r="E721"/>
      <c r="F721"/>
      <c r="G721"/>
      <c r="H721"/>
      <c r="R721"/>
    </row>
    <row r="722" spans="4:18" ht="12.75">
      <c r="D722"/>
      <c r="E722"/>
      <c r="F722"/>
      <c r="G722"/>
      <c r="H722"/>
      <c r="R722"/>
    </row>
    <row r="723" spans="4:18" ht="12.75">
      <c r="D723"/>
      <c r="E723"/>
      <c r="F723"/>
      <c r="G723"/>
      <c r="H723"/>
      <c r="R723"/>
    </row>
    <row r="724" spans="4:18" ht="12.75">
      <c r="D724"/>
      <c r="E724"/>
      <c r="F724"/>
      <c r="G724"/>
      <c r="H724"/>
      <c r="R724"/>
    </row>
    <row r="725" spans="4:18" ht="12.75">
      <c r="D725"/>
      <c r="E725"/>
      <c r="F725"/>
      <c r="G725"/>
      <c r="H725"/>
      <c r="R725"/>
    </row>
    <row r="726" spans="4:18" ht="12.75">
      <c r="D726"/>
      <c r="E726"/>
      <c r="F726"/>
      <c r="G726"/>
      <c r="H726"/>
      <c r="R726"/>
    </row>
    <row r="727" spans="4:18" ht="12.75">
      <c r="D727"/>
      <c r="E727"/>
      <c r="F727"/>
      <c r="G727"/>
      <c r="H727"/>
      <c r="R727"/>
    </row>
    <row r="728" spans="4:18" ht="12.75">
      <c r="D728"/>
      <c r="E728"/>
      <c r="F728"/>
      <c r="G728"/>
      <c r="H728"/>
      <c r="R728"/>
    </row>
    <row r="729" spans="4:18" ht="12.75">
      <c r="D729"/>
      <c r="E729"/>
      <c r="F729"/>
      <c r="G729"/>
      <c r="H729"/>
      <c r="R729"/>
    </row>
    <row r="730" spans="4:18" ht="12.75">
      <c r="D730"/>
      <c r="E730"/>
      <c r="F730"/>
      <c r="G730"/>
      <c r="H730"/>
      <c r="R730"/>
    </row>
    <row r="731" spans="4:18" ht="12.75">
      <c r="D731"/>
      <c r="E731"/>
      <c r="F731"/>
      <c r="G731"/>
      <c r="H731"/>
      <c r="R731"/>
    </row>
    <row r="732" spans="4:18" ht="12.75">
      <c r="D732"/>
      <c r="E732"/>
      <c r="F732"/>
      <c r="G732"/>
      <c r="H732"/>
      <c r="R732"/>
    </row>
    <row r="733" spans="4:18" ht="12.75">
      <c r="D733"/>
      <c r="E733"/>
      <c r="F733"/>
      <c r="G733"/>
      <c r="H733"/>
      <c r="R733"/>
    </row>
    <row r="734" spans="4:18" ht="12.75">
      <c r="D734"/>
      <c r="E734"/>
      <c r="F734"/>
      <c r="G734"/>
      <c r="H734"/>
      <c r="R734"/>
    </row>
    <row r="735" spans="4:18" ht="12.75">
      <c r="D735"/>
      <c r="E735"/>
      <c r="F735"/>
      <c r="G735"/>
      <c r="H735"/>
      <c r="R735"/>
    </row>
    <row r="736" spans="4:18" ht="12.75">
      <c r="D736"/>
      <c r="E736"/>
      <c r="F736"/>
      <c r="G736"/>
      <c r="H736"/>
      <c r="R736"/>
    </row>
    <row r="737" spans="4:18" ht="12.75">
      <c r="D737"/>
      <c r="E737"/>
      <c r="F737"/>
      <c r="G737"/>
      <c r="H737"/>
      <c r="R737"/>
    </row>
    <row r="738" spans="4:18" ht="12.75">
      <c r="D738"/>
      <c r="E738"/>
      <c r="F738"/>
      <c r="G738"/>
      <c r="H738"/>
      <c r="R738"/>
    </row>
    <row r="739" spans="4:18" ht="12.75">
      <c r="D739"/>
      <c r="E739"/>
      <c r="F739"/>
      <c r="G739"/>
      <c r="H739"/>
      <c r="R739"/>
    </row>
    <row r="740" spans="4:18" ht="12.75">
      <c r="D740"/>
      <c r="E740"/>
      <c r="F740"/>
      <c r="G740"/>
      <c r="H740"/>
      <c r="R740"/>
    </row>
    <row r="741" spans="4:18" ht="12.75">
      <c r="D741"/>
      <c r="E741"/>
      <c r="F741"/>
      <c r="G741"/>
      <c r="H741"/>
      <c r="R741"/>
    </row>
    <row r="742" spans="4:18" ht="12.75">
      <c r="D742"/>
      <c r="E742"/>
      <c r="F742"/>
      <c r="G742"/>
      <c r="H742"/>
      <c r="R742"/>
    </row>
    <row r="743" spans="4:18" ht="12.75">
      <c r="D743"/>
      <c r="E743"/>
      <c r="F743"/>
      <c r="G743"/>
      <c r="H743"/>
      <c r="R743"/>
    </row>
    <row r="744" spans="4:18" ht="12.75">
      <c r="D744"/>
      <c r="E744"/>
      <c r="F744"/>
      <c r="G744"/>
      <c r="H744"/>
      <c r="R744"/>
    </row>
    <row r="745" spans="4:18" ht="12.75">
      <c r="D745"/>
      <c r="E745"/>
      <c r="F745"/>
      <c r="G745"/>
      <c r="H745"/>
      <c r="R745"/>
    </row>
    <row r="746" spans="4:18" ht="12.75">
      <c r="D746"/>
      <c r="E746"/>
      <c r="F746"/>
      <c r="G746"/>
      <c r="H746"/>
      <c r="R746"/>
    </row>
    <row r="747" spans="4:18" ht="12.75">
      <c r="D747"/>
      <c r="E747"/>
      <c r="F747"/>
      <c r="G747"/>
      <c r="H747"/>
      <c r="R747"/>
    </row>
    <row r="748" spans="4:18" ht="12.75">
      <c r="D748"/>
      <c r="E748"/>
      <c r="F748"/>
      <c r="G748"/>
      <c r="H748"/>
      <c r="R748"/>
    </row>
    <row r="749" spans="4:18" ht="12.75">
      <c r="D749"/>
      <c r="E749"/>
      <c r="F749"/>
      <c r="G749"/>
      <c r="H749"/>
      <c r="R749"/>
    </row>
    <row r="750" spans="4:18" ht="12.75">
      <c r="D750"/>
      <c r="E750"/>
      <c r="F750"/>
      <c r="G750"/>
      <c r="H750"/>
      <c r="R750"/>
    </row>
    <row r="751" spans="4:18" ht="12.75">
      <c r="D751"/>
      <c r="E751"/>
      <c r="F751"/>
      <c r="G751"/>
      <c r="H751"/>
      <c r="R751"/>
    </row>
    <row r="752" spans="4:18" ht="12.75">
      <c r="D752"/>
      <c r="E752"/>
      <c r="F752"/>
      <c r="G752"/>
      <c r="H752"/>
      <c r="R752"/>
    </row>
    <row r="753" spans="4:18" ht="12.75">
      <c r="D753"/>
      <c r="E753"/>
      <c r="F753"/>
      <c r="G753"/>
      <c r="H753"/>
      <c r="R753"/>
    </row>
    <row r="754" spans="4:18" ht="12.75">
      <c r="D754"/>
      <c r="E754"/>
      <c r="F754"/>
      <c r="G754"/>
      <c r="H754"/>
      <c r="R754"/>
    </row>
    <row r="755" spans="4:18" ht="12.75">
      <c r="D755"/>
      <c r="E755"/>
      <c r="F755"/>
      <c r="G755"/>
      <c r="H755"/>
      <c r="R755"/>
    </row>
    <row r="756" spans="4:18" ht="12.75">
      <c r="D756"/>
      <c r="E756"/>
      <c r="F756"/>
      <c r="G756"/>
      <c r="H756"/>
      <c r="R756"/>
    </row>
    <row r="757" spans="4:18" ht="12.75">
      <c r="D757"/>
      <c r="E757"/>
      <c r="F757"/>
      <c r="G757"/>
      <c r="H757"/>
      <c r="R757"/>
    </row>
    <row r="758" spans="4:18" ht="12.75">
      <c r="D758"/>
      <c r="E758"/>
      <c r="F758"/>
      <c r="G758"/>
      <c r="H758"/>
      <c r="R758"/>
    </row>
    <row r="759" spans="4:18" ht="12.75">
      <c r="D759"/>
      <c r="E759"/>
      <c r="F759"/>
      <c r="G759"/>
      <c r="H759"/>
      <c r="R759"/>
    </row>
    <row r="760" spans="4:18" ht="12.75">
      <c r="D760"/>
      <c r="E760"/>
      <c r="F760"/>
      <c r="G760"/>
      <c r="H760"/>
      <c r="R760"/>
    </row>
    <row r="761" spans="4:18" ht="12.75">
      <c r="D761"/>
      <c r="E761"/>
      <c r="F761"/>
      <c r="G761"/>
      <c r="H761"/>
      <c r="R761"/>
    </row>
    <row r="762" spans="4:18" ht="12.75">
      <c r="D762"/>
      <c r="E762"/>
      <c r="F762"/>
      <c r="G762"/>
      <c r="H762"/>
      <c r="R762"/>
    </row>
    <row r="763" spans="4:18" ht="12.75">
      <c r="D763"/>
      <c r="E763"/>
      <c r="F763"/>
      <c r="G763"/>
      <c r="H763"/>
      <c r="R763"/>
    </row>
    <row r="764" spans="4:18" ht="12.75">
      <c r="D764"/>
      <c r="E764"/>
      <c r="F764"/>
      <c r="G764"/>
      <c r="H764"/>
      <c r="R764"/>
    </row>
    <row r="765" spans="4:18" ht="12.75">
      <c r="D765"/>
      <c r="E765"/>
      <c r="F765"/>
      <c r="G765"/>
      <c r="H765"/>
      <c r="R765"/>
    </row>
    <row r="766" spans="4:18" ht="12.75">
      <c r="D766"/>
      <c r="E766"/>
      <c r="F766"/>
      <c r="G766"/>
      <c r="H766"/>
      <c r="R766"/>
    </row>
    <row r="767" spans="4:18" ht="12.75">
      <c r="D767"/>
      <c r="E767"/>
      <c r="F767"/>
      <c r="G767"/>
      <c r="H767"/>
      <c r="R767"/>
    </row>
    <row r="768" spans="4:18" ht="12.75">
      <c r="D768"/>
      <c r="E768"/>
      <c r="F768"/>
      <c r="G768"/>
      <c r="H768"/>
      <c r="R768"/>
    </row>
    <row r="769" spans="4:18" ht="12.75">
      <c r="D769"/>
      <c r="E769"/>
      <c r="F769"/>
      <c r="G769"/>
      <c r="H769"/>
      <c r="R769"/>
    </row>
    <row r="770" spans="4:18" ht="12.75">
      <c r="D770"/>
      <c r="E770"/>
      <c r="F770"/>
      <c r="G770"/>
      <c r="H770"/>
      <c r="R770"/>
    </row>
    <row r="771" spans="4:18" ht="12.75">
      <c r="D771"/>
      <c r="E771"/>
      <c r="F771"/>
      <c r="G771"/>
      <c r="H771"/>
      <c r="R771"/>
    </row>
    <row r="772" spans="4:18" ht="12.75">
      <c r="D772"/>
      <c r="E772"/>
      <c r="F772"/>
      <c r="G772"/>
      <c r="H772"/>
      <c r="R772"/>
    </row>
    <row r="773" spans="4:18" ht="12.75">
      <c r="D773"/>
      <c r="E773"/>
      <c r="F773"/>
      <c r="G773"/>
      <c r="H773"/>
      <c r="R773"/>
    </row>
    <row r="774" spans="4:18" ht="12.75">
      <c r="D774"/>
      <c r="E774"/>
      <c r="F774"/>
      <c r="G774"/>
      <c r="H774"/>
      <c r="R774"/>
    </row>
    <row r="775" spans="4:18" ht="12.75">
      <c r="D775"/>
      <c r="E775"/>
      <c r="F775"/>
      <c r="G775"/>
      <c r="H775"/>
      <c r="R775"/>
    </row>
    <row r="776" spans="4:18" ht="12.75">
      <c r="D776"/>
      <c r="E776"/>
      <c r="F776"/>
      <c r="G776"/>
      <c r="H776"/>
      <c r="R776"/>
    </row>
    <row r="777" spans="4:18" ht="12.75">
      <c r="D777"/>
      <c r="E777"/>
      <c r="F777"/>
      <c r="G777"/>
      <c r="H777"/>
      <c r="R777"/>
    </row>
    <row r="778" spans="4:18" ht="12.75">
      <c r="D778"/>
      <c r="E778"/>
      <c r="F778"/>
      <c r="G778"/>
      <c r="H778"/>
      <c r="R778"/>
    </row>
    <row r="779" spans="4:18" ht="12.75">
      <c r="D779"/>
      <c r="E779"/>
      <c r="F779"/>
      <c r="G779"/>
      <c r="H779"/>
      <c r="R779"/>
    </row>
    <row r="780" spans="4:18" ht="12.75">
      <c r="D780"/>
      <c r="E780"/>
      <c r="F780"/>
      <c r="G780"/>
      <c r="H780"/>
      <c r="R780"/>
    </row>
    <row r="781" spans="4:18" ht="12.75">
      <c r="D781"/>
      <c r="E781"/>
      <c r="F781"/>
      <c r="G781"/>
      <c r="H781"/>
      <c r="R781"/>
    </row>
    <row r="782" spans="4:18" ht="12.75">
      <c r="D782"/>
      <c r="E782"/>
      <c r="F782"/>
      <c r="G782"/>
      <c r="H782"/>
      <c r="R782"/>
    </row>
    <row r="783" spans="4:18" ht="12.75">
      <c r="D783"/>
      <c r="E783"/>
      <c r="F783"/>
      <c r="G783"/>
      <c r="H783"/>
      <c r="R783"/>
    </row>
    <row r="784" spans="4:18" ht="12.75">
      <c r="D784"/>
      <c r="E784"/>
      <c r="F784"/>
      <c r="G784"/>
      <c r="H784"/>
      <c r="R784"/>
    </row>
    <row r="785" spans="4:18" ht="12.75">
      <c r="D785"/>
      <c r="E785"/>
      <c r="F785"/>
      <c r="G785"/>
      <c r="H785"/>
      <c r="R785"/>
    </row>
    <row r="786" spans="4:18" ht="12.75">
      <c r="D786"/>
      <c r="E786"/>
      <c r="F786"/>
      <c r="G786"/>
      <c r="H786"/>
      <c r="R786"/>
    </row>
    <row r="787" spans="4:18" ht="12.75">
      <c r="D787"/>
      <c r="E787"/>
      <c r="F787"/>
      <c r="G787"/>
      <c r="H787"/>
      <c r="R787"/>
    </row>
    <row r="788" spans="4:18" ht="12.75">
      <c r="D788"/>
      <c r="E788"/>
      <c r="F788"/>
      <c r="G788"/>
      <c r="H788"/>
      <c r="R788"/>
    </row>
    <row r="789" spans="4:18" ht="12.75">
      <c r="D789"/>
      <c r="E789"/>
      <c r="F789"/>
      <c r="G789"/>
      <c r="H789"/>
      <c r="R789"/>
    </row>
    <row r="790" spans="4:18" ht="12.75">
      <c r="D790"/>
      <c r="E790"/>
      <c r="F790"/>
      <c r="G790"/>
      <c r="H790"/>
      <c r="R790"/>
    </row>
    <row r="791" spans="4:18" ht="12.75">
      <c r="D791"/>
      <c r="E791"/>
      <c r="F791"/>
      <c r="G791"/>
      <c r="H791"/>
      <c r="R791"/>
    </row>
    <row r="792" spans="4:18" ht="12.75">
      <c r="D792"/>
      <c r="E792"/>
      <c r="F792"/>
      <c r="G792"/>
      <c r="H792"/>
      <c r="R792"/>
    </row>
    <row r="793" spans="4:18" ht="12.75">
      <c r="D793"/>
      <c r="E793"/>
      <c r="F793"/>
      <c r="G793"/>
      <c r="H793"/>
      <c r="R793"/>
    </row>
    <row r="794" spans="4:18" ht="12.75">
      <c r="D794"/>
      <c r="E794"/>
      <c r="F794"/>
      <c r="G794"/>
      <c r="H794"/>
      <c r="R794"/>
    </row>
    <row r="795" spans="4:18" ht="12.75">
      <c r="D795"/>
      <c r="E795"/>
      <c r="F795"/>
      <c r="G795"/>
      <c r="H795"/>
      <c r="R795"/>
    </row>
    <row r="796" spans="4:18" ht="12.75">
      <c r="D796"/>
      <c r="E796"/>
      <c r="F796"/>
      <c r="G796"/>
      <c r="H796"/>
      <c r="R796"/>
    </row>
    <row r="797" spans="4:18" ht="12.75">
      <c r="D797"/>
      <c r="E797"/>
      <c r="F797"/>
      <c r="G797"/>
      <c r="H797"/>
      <c r="R797"/>
    </row>
    <row r="798" spans="4:18" ht="12.75">
      <c r="D798"/>
      <c r="E798"/>
      <c r="F798"/>
      <c r="G798"/>
      <c r="H798"/>
      <c r="R798"/>
    </row>
    <row r="799" spans="4:18" ht="12.75">
      <c r="D799"/>
      <c r="E799"/>
      <c r="F799"/>
      <c r="G799"/>
      <c r="H799"/>
      <c r="R799"/>
    </row>
    <row r="800" spans="4:18" ht="12.75">
      <c r="D800"/>
      <c r="E800"/>
      <c r="F800"/>
      <c r="G800"/>
      <c r="H800"/>
      <c r="R800"/>
    </row>
    <row r="801" spans="4:18" ht="12.75">
      <c r="D801"/>
      <c r="E801"/>
      <c r="F801"/>
      <c r="G801"/>
      <c r="H801"/>
      <c r="R801"/>
    </row>
    <row r="802" spans="4:18" ht="12.75">
      <c r="D802"/>
      <c r="E802"/>
      <c r="F802"/>
      <c r="G802"/>
      <c r="H802"/>
      <c r="R802"/>
    </row>
    <row r="803" spans="4:18" ht="12.75">
      <c r="D803"/>
      <c r="E803"/>
      <c r="F803"/>
      <c r="G803"/>
      <c r="H803"/>
      <c r="R803"/>
    </row>
    <row r="804" spans="4:18" ht="12.75">
      <c r="D804"/>
      <c r="E804"/>
      <c r="F804"/>
      <c r="G804"/>
      <c r="H804"/>
      <c r="R804"/>
    </row>
    <row r="805" spans="4:18" ht="12.75">
      <c r="D805"/>
      <c r="E805"/>
      <c r="F805"/>
      <c r="G805"/>
      <c r="H805"/>
      <c r="R805"/>
    </row>
    <row r="806" spans="4:18" ht="12.75">
      <c r="D806"/>
      <c r="E806"/>
      <c r="F806"/>
      <c r="G806"/>
      <c r="H806"/>
      <c r="R806"/>
    </row>
    <row r="807" spans="4:18" ht="12.75">
      <c r="D807"/>
      <c r="E807"/>
      <c r="F807"/>
      <c r="G807"/>
      <c r="H807"/>
      <c r="R807"/>
    </row>
    <row r="808" spans="4:18" ht="12.75">
      <c r="D808"/>
      <c r="E808"/>
      <c r="F808"/>
      <c r="G808"/>
      <c r="H808"/>
      <c r="R808"/>
    </row>
    <row r="809" spans="4:18" ht="12.75">
      <c r="D809"/>
      <c r="E809"/>
      <c r="F809"/>
      <c r="G809"/>
      <c r="H809"/>
      <c r="R809"/>
    </row>
    <row r="810" spans="4:18" ht="12.75">
      <c r="D810"/>
      <c r="E810"/>
      <c r="F810"/>
      <c r="G810"/>
      <c r="H810"/>
      <c r="R810"/>
    </row>
    <row r="811" spans="4:18" ht="12.75">
      <c r="D811"/>
      <c r="E811"/>
      <c r="F811"/>
      <c r="G811"/>
      <c r="H811"/>
      <c r="R811"/>
    </row>
    <row r="812" spans="4:18" ht="12.75">
      <c r="D812"/>
      <c r="E812"/>
      <c r="F812"/>
      <c r="G812"/>
      <c r="H812"/>
      <c r="R812"/>
    </row>
    <row r="813" spans="4:18" ht="12.75">
      <c r="D813"/>
      <c r="E813"/>
      <c r="F813"/>
      <c r="G813"/>
      <c r="H813"/>
      <c r="R813"/>
    </row>
    <row r="814" spans="4:18" ht="12.75">
      <c r="D814"/>
      <c r="E814"/>
      <c r="F814"/>
      <c r="G814"/>
      <c r="H814"/>
      <c r="R814"/>
    </row>
    <row r="815" spans="4:18" ht="12.75">
      <c r="D815"/>
      <c r="E815"/>
      <c r="F815"/>
      <c r="G815"/>
      <c r="H815"/>
      <c r="R815"/>
    </row>
    <row r="816" spans="4:18" ht="12.75">
      <c r="D816"/>
      <c r="E816"/>
      <c r="F816"/>
      <c r="G816"/>
      <c r="H816"/>
      <c r="R816"/>
    </row>
    <row r="817" spans="4:18" ht="12.75">
      <c r="D817"/>
      <c r="E817"/>
      <c r="F817"/>
      <c r="G817"/>
      <c r="H817"/>
      <c r="R817"/>
    </row>
    <row r="818" spans="4:18" ht="12.75">
      <c r="D818"/>
      <c r="E818"/>
      <c r="F818"/>
      <c r="G818"/>
      <c r="H818"/>
      <c r="R818"/>
    </row>
    <row r="819" spans="4:18" ht="12.75">
      <c r="D819"/>
      <c r="E819"/>
      <c r="F819"/>
      <c r="G819"/>
      <c r="H819"/>
      <c r="R819"/>
    </row>
    <row r="820" spans="4:18" ht="12.75">
      <c r="D820"/>
      <c r="E820"/>
      <c r="F820"/>
      <c r="G820"/>
      <c r="H820"/>
      <c r="R820"/>
    </row>
    <row r="821" spans="4:18" ht="12.75">
      <c r="D821"/>
      <c r="E821"/>
      <c r="F821"/>
      <c r="G821"/>
      <c r="H821"/>
      <c r="R821"/>
    </row>
    <row r="822" spans="4:18" ht="12.75">
      <c r="D822"/>
      <c r="E822"/>
      <c r="F822"/>
      <c r="G822"/>
      <c r="H822"/>
      <c r="R822"/>
    </row>
    <row r="823" spans="4:18" ht="12.75">
      <c r="D823"/>
      <c r="E823"/>
      <c r="F823"/>
      <c r="G823"/>
      <c r="H823"/>
      <c r="R823"/>
    </row>
    <row r="824" spans="4:18" ht="12.75">
      <c r="D824"/>
      <c r="E824"/>
      <c r="F824"/>
      <c r="G824"/>
      <c r="H824"/>
      <c r="R824"/>
    </row>
    <row r="825" spans="4:18" ht="12.75">
      <c r="D825"/>
      <c r="E825"/>
      <c r="F825"/>
      <c r="G825"/>
      <c r="H825"/>
      <c r="R825"/>
    </row>
    <row r="826" spans="4:18" ht="12.75">
      <c r="D826"/>
      <c r="E826"/>
      <c r="F826"/>
      <c r="G826"/>
      <c r="H826"/>
      <c r="R826"/>
    </row>
    <row r="827" spans="4:18" ht="12.75">
      <c r="D827"/>
      <c r="E827"/>
      <c r="F827"/>
      <c r="G827"/>
      <c r="H827"/>
      <c r="R827"/>
    </row>
    <row r="828" spans="4:18" ht="12.75">
      <c r="D828"/>
      <c r="E828"/>
      <c r="F828"/>
      <c r="G828"/>
      <c r="H828"/>
      <c r="R828"/>
    </row>
    <row r="829" spans="4:18" ht="12.75">
      <c r="D829"/>
      <c r="E829"/>
      <c r="F829"/>
      <c r="G829"/>
      <c r="H829"/>
      <c r="R829"/>
    </row>
    <row r="830" spans="4:18" ht="12.75">
      <c r="D830"/>
      <c r="E830"/>
      <c r="F830"/>
      <c r="G830"/>
      <c r="H830"/>
      <c r="R830"/>
    </row>
    <row r="831" spans="4:18" ht="12.75">
      <c r="D831"/>
      <c r="E831"/>
      <c r="F831"/>
      <c r="G831"/>
      <c r="H831"/>
      <c r="R831"/>
    </row>
    <row r="832" spans="4:18" ht="12.75">
      <c r="D832"/>
      <c r="E832"/>
      <c r="F832"/>
      <c r="G832"/>
      <c r="H832"/>
      <c r="R832"/>
    </row>
    <row r="833" spans="4:18" ht="12.75">
      <c r="D833"/>
      <c r="E833"/>
      <c r="F833"/>
      <c r="G833"/>
      <c r="H833"/>
      <c r="R833"/>
    </row>
    <row r="834" spans="4:18" ht="12.75">
      <c r="D834"/>
      <c r="E834"/>
      <c r="F834"/>
      <c r="G834"/>
      <c r="H834"/>
      <c r="R834"/>
    </row>
    <row r="835" spans="4:18" ht="12.75">
      <c r="D835"/>
      <c r="E835"/>
      <c r="F835"/>
      <c r="G835"/>
      <c r="H835"/>
      <c r="R835"/>
    </row>
    <row r="836" spans="4:18" ht="12.75">
      <c r="D836"/>
      <c r="E836"/>
      <c r="F836"/>
      <c r="G836"/>
      <c r="H836"/>
      <c r="R836"/>
    </row>
    <row r="837" spans="4:18" ht="12.75">
      <c r="D837"/>
      <c r="E837"/>
      <c r="F837"/>
      <c r="G837"/>
      <c r="H837"/>
      <c r="R837"/>
    </row>
    <row r="838" spans="4:18" ht="12.75">
      <c r="D838"/>
      <c r="E838"/>
      <c r="F838"/>
      <c r="G838"/>
      <c r="H838"/>
      <c r="R838"/>
    </row>
    <row r="839" spans="4:18" ht="12.75">
      <c r="D839"/>
      <c r="E839"/>
      <c r="F839"/>
      <c r="G839"/>
      <c r="H839"/>
      <c r="R839"/>
    </row>
    <row r="840" spans="4:18" ht="12.75">
      <c r="D840"/>
      <c r="E840"/>
      <c r="F840"/>
      <c r="G840"/>
      <c r="H840"/>
      <c r="R840"/>
    </row>
    <row r="841" spans="4:18" ht="12.75">
      <c r="D841"/>
      <c r="E841"/>
      <c r="F841"/>
      <c r="G841"/>
      <c r="H841"/>
      <c r="R841"/>
    </row>
    <row r="842" spans="4:18" ht="12.75">
      <c r="D842"/>
      <c r="E842"/>
      <c r="F842"/>
      <c r="G842"/>
      <c r="H842"/>
      <c r="R842"/>
    </row>
    <row r="843" spans="4:18" ht="12.75">
      <c r="D843"/>
      <c r="E843"/>
      <c r="F843"/>
      <c r="G843"/>
      <c r="H843"/>
      <c r="R843"/>
    </row>
    <row r="844" spans="4:18" ht="12.75">
      <c r="D844"/>
      <c r="E844"/>
      <c r="F844"/>
      <c r="G844"/>
      <c r="H844"/>
      <c r="R844"/>
    </row>
    <row r="845" spans="4:18" ht="12.75">
      <c r="D845"/>
      <c r="E845"/>
      <c r="F845"/>
      <c r="G845"/>
      <c r="H845"/>
      <c r="R845"/>
    </row>
    <row r="846" spans="4:18" ht="12.75">
      <c r="D846"/>
      <c r="E846"/>
      <c r="F846"/>
      <c r="G846"/>
      <c r="H846"/>
      <c r="R846"/>
    </row>
    <row r="847" spans="4:18" ht="12.75">
      <c r="D847"/>
      <c r="E847"/>
      <c r="F847"/>
      <c r="G847"/>
      <c r="H847"/>
      <c r="R847"/>
    </row>
    <row r="848" spans="4:18" ht="12.75">
      <c r="D848"/>
      <c r="E848"/>
      <c r="F848"/>
      <c r="G848"/>
      <c r="H848"/>
      <c r="R848"/>
    </row>
    <row r="849" spans="4:18" ht="12.75">
      <c r="D849"/>
      <c r="E849"/>
      <c r="F849"/>
      <c r="G849"/>
      <c r="H849"/>
      <c r="R849"/>
    </row>
    <row r="850" spans="4:18" ht="12.75">
      <c r="D850"/>
      <c r="E850"/>
      <c r="F850"/>
      <c r="G850"/>
      <c r="H850"/>
      <c r="R850"/>
    </row>
    <row r="851" spans="4:18" ht="12.75">
      <c r="D851"/>
      <c r="E851"/>
      <c r="F851"/>
      <c r="G851"/>
      <c r="H851"/>
      <c r="R851"/>
    </row>
    <row r="852" spans="4:18" ht="12.75">
      <c r="D852"/>
      <c r="E852"/>
      <c r="F852"/>
      <c r="G852"/>
      <c r="H852"/>
      <c r="R852"/>
    </row>
    <row r="853" spans="4:18" ht="12.75">
      <c r="D853"/>
      <c r="E853"/>
      <c r="F853"/>
      <c r="G853"/>
      <c r="H853"/>
      <c r="R853"/>
    </row>
    <row r="854" spans="4:18" ht="12.75">
      <c r="D854"/>
      <c r="E854"/>
      <c r="F854"/>
      <c r="G854"/>
      <c r="H854"/>
      <c r="R854"/>
    </row>
    <row r="855" spans="4:18" ht="12.75">
      <c r="D855"/>
      <c r="E855"/>
      <c r="F855"/>
      <c r="G855"/>
      <c r="H855"/>
      <c r="R855"/>
    </row>
    <row r="856" spans="4:18" ht="12.75">
      <c r="D856"/>
      <c r="E856"/>
      <c r="F856"/>
      <c r="G856"/>
      <c r="H856"/>
      <c r="R856"/>
    </row>
    <row r="857" spans="4:18" ht="12.75">
      <c r="D857"/>
      <c r="E857"/>
      <c r="F857"/>
      <c r="G857"/>
      <c r="H857"/>
      <c r="R857"/>
    </row>
    <row r="858" spans="4:18" ht="12.75">
      <c r="D858"/>
      <c r="E858"/>
      <c r="F858"/>
      <c r="G858"/>
      <c r="H858"/>
      <c r="R858"/>
    </row>
    <row r="859" spans="4:18" ht="12.75">
      <c r="D859"/>
      <c r="E859"/>
      <c r="F859"/>
      <c r="G859"/>
      <c r="H859"/>
      <c r="R859"/>
    </row>
    <row r="860" spans="4:18" ht="12.75">
      <c r="D860"/>
      <c r="E860"/>
      <c r="F860"/>
      <c r="G860"/>
      <c r="H860"/>
      <c r="R860"/>
    </row>
    <row r="861" spans="4:18" ht="12.75">
      <c r="D861"/>
      <c r="E861"/>
      <c r="F861"/>
      <c r="G861"/>
      <c r="H861"/>
      <c r="R861"/>
    </row>
    <row r="862" spans="4:18" ht="12.75">
      <c r="D862"/>
      <c r="E862"/>
      <c r="F862"/>
      <c r="G862"/>
      <c r="H862"/>
      <c r="R862"/>
    </row>
    <row r="863" spans="4:18" ht="12.75">
      <c r="D863"/>
      <c r="E863"/>
      <c r="F863"/>
      <c r="G863"/>
      <c r="H863"/>
      <c r="R863"/>
    </row>
    <row r="864" spans="4:18" ht="12.75">
      <c r="D864"/>
      <c r="E864"/>
      <c r="F864"/>
      <c r="G864"/>
      <c r="H864"/>
      <c r="R864"/>
    </row>
    <row r="865" spans="4:18" ht="12.75">
      <c r="D865"/>
      <c r="E865"/>
      <c r="F865"/>
      <c r="G865"/>
      <c r="H865"/>
      <c r="R865"/>
    </row>
    <row r="866" spans="4:18" ht="12.75">
      <c r="D866"/>
      <c r="E866"/>
      <c r="F866"/>
      <c r="G866"/>
      <c r="H866"/>
      <c r="R866"/>
    </row>
    <row r="867" spans="4:18" ht="12.75">
      <c r="D867"/>
      <c r="E867"/>
      <c r="F867"/>
      <c r="G867"/>
      <c r="H867"/>
      <c r="R867"/>
    </row>
    <row r="868" spans="4:18" ht="12.75">
      <c r="D868"/>
      <c r="E868"/>
      <c r="F868"/>
      <c r="G868"/>
      <c r="H868"/>
      <c r="R868"/>
    </row>
    <row r="869" spans="4:18" ht="12.75">
      <c r="D869"/>
      <c r="E869"/>
      <c r="F869"/>
      <c r="G869"/>
      <c r="H869"/>
      <c r="R869"/>
    </row>
    <row r="870" spans="4:18" ht="12.75">
      <c r="D870"/>
      <c r="E870"/>
      <c r="F870"/>
      <c r="G870"/>
      <c r="H870"/>
      <c r="R870"/>
    </row>
    <row r="871" spans="4:18" ht="12.75">
      <c r="D871"/>
      <c r="E871"/>
      <c r="F871"/>
      <c r="G871"/>
      <c r="H871"/>
      <c r="R871"/>
    </row>
    <row r="872" spans="4:18" ht="12.75">
      <c r="D872"/>
      <c r="E872"/>
      <c r="F872"/>
      <c r="G872"/>
      <c r="H872"/>
      <c r="R872"/>
    </row>
    <row r="873" spans="4:18" ht="12.75">
      <c r="D873"/>
      <c r="E873"/>
      <c r="F873"/>
      <c r="G873"/>
      <c r="H873"/>
      <c r="R873"/>
    </row>
    <row r="874" spans="4:18" ht="12.75">
      <c r="D874"/>
      <c r="E874"/>
      <c r="F874"/>
      <c r="G874"/>
      <c r="H874"/>
      <c r="R874"/>
    </row>
    <row r="875" spans="4:18" ht="12.75">
      <c r="D875"/>
      <c r="E875"/>
      <c r="F875"/>
      <c r="G875"/>
      <c r="H875"/>
      <c r="R875"/>
    </row>
    <row r="876" spans="4:18" ht="12.75">
      <c r="D876"/>
      <c r="E876"/>
      <c r="F876"/>
      <c r="G876"/>
      <c r="H876"/>
      <c r="R876"/>
    </row>
    <row r="877" spans="4:18" ht="12.75">
      <c r="D877"/>
      <c r="E877"/>
      <c r="F877"/>
      <c r="G877"/>
      <c r="H877"/>
      <c r="R877"/>
    </row>
    <row r="878" spans="4:18" ht="12.75">
      <c r="D878"/>
      <c r="E878"/>
      <c r="F878"/>
      <c r="G878"/>
      <c r="H878"/>
      <c r="R878"/>
    </row>
    <row r="879" spans="4:18" ht="12.75">
      <c r="D879"/>
      <c r="E879"/>
      <c r="F879"/>
      <c r="G879"/>
      <c r="H879"/>
      <c r="R879"/>
    </row>
    <row r="880" spans="4:18" ht="12.75">
      <c r="D880"/>
      <c r="E880"/>
      <c r="F880"/>
      <c r="G880"/>
      <c r="H880"/>
      <c r="R880"/>
    </row>
    <row r="881" spans="4:18" ht="12.75">
      <c r="D881"/>
      <c r="E881"/>
      <c r="F881"/>
      <c r="G881"/>
      <c r="H881"/>
      <c r="R881"/>
    </row>
    <row r="882" spans="4:18" ht="12.75">
      <c r="D882"/>
      <c r="E882"/>
      <c r="F882"/>
      <c r="G882"/>
      <c r="H882"/>
      <c r="R882"/>
    </row>
    <row r="883" spans="4:18" ht="12.75">
      <c r="D883"/>
      <c r="E883"/>
      <c r="F883"/>
      <c r="G883"/>
      <c r="H883"/>
      <c r="R883"/>
    </row>
    <row r="884" spans="4:18" ht="12.75">
      <c r="D884"/>
      <c r="E884"/>
      <c r="F884"/>
      <c r="G884"/>
      <c r="H884"/>
      <c r="R884"/>
    </row>
    <row r="885" spans="4:18" ht="12.75">
      <c r="D885"/>
      <c r="E885"/>
      <c r="F885"/>
      <c r="G885"/>
      <c r="H885"/>
      <c r="R885"/>
    </row>
    <row r="886" spans="4:18" ht="12.75">
      <c r="D886"/>
      <c r="E886"/>
      <c r="F886"/>
      <c r="G886"/>
      <c r="H886"/>
      <c r="R886"/>
    </row>
    <row r="887" spans="4:18" ht="12.75">
      <c r="D887"/>
      <c r="E887"/>
      <c r="F887"/>
      <c r="G887"/>
      <c r="H887"/>
      <c r="R887"/>
    </row>
    <row r="888" spans="4:18" ht="12.75">
      <c r="D888"/>
      <c r="E888"/>
      <c r="F888"/>
      <c r="G888"/>
      <c r="H888"/>
      <c r="R888"/>
    </row>
    <row r="889" spans="4:18" ht="12.75">
      <c r="D889"/>
      <c r="E889"/>
      <c r="F889"/>
      <c r="G889"/>
      <c r="H889"/>
      <c r="R889"/>
    </row>
    <row r="890" spans="4:18" ht="12.75">
      <c r="D890"/>
      <c r="E890"/>
      <c r="F890"/>
      <c r="G890"/>
      <c r="H890"/>
      <c r="R890"/>
    </row>
    <row r="891" spans="4:18" ht="12.75">
      <c r="D891"/>
      <c r="E891"/>
      <c r="F891"/>
      <c r="G891"/>
      <c r="H891"/>
      <c r="R891"/>
    </row>
    <row r="892" spans="4:18" ht="12.75">
      <c r="D892"/>
      <c r="E892"/>
      <c r="F892"/>
      <c r="G892"/>
      <c r="H892"/>
      <c r="R892"/>
    </row>
    <row r="893" spans="4:18" ht="12.75">
      <c r="D893"/>
      <c r="E893"/>
      <c r="F893"/>
      <c r="G893"/>
      <c r="H893"/>
      <c r="R893"/>
    </row>
    <row r="894" spans="4:18" ht="12.75">
      <c r="D894"/>
      <c r="E894"/>
      <c r="F894"/>
      <c r="G894"/>
      <c r="H894"/>
      <c r="R894"/>
    </row>
    <row r="895" spans="4:18" ht="12.75">
      <c r="D895"/>
      <c r="E895"/>
      <c r="F895"/>
      <c r="G895"/>
      <c r="H895"/>
      <c r="R895"/>
    </row>
    <row r="896" spans="4:18" ht="12.75">
      <c r="D896"/>
      <c r="E896"/>
      <c r="F896"/>
      <c r="G896"/>
      <c r="H896"/>
      <c r="R896"/>
    </row>
    <row r="897" spans="4:18" ht="12.75">
      <c r="D897"/>
      <c r="E897"/>
      <c r="F897"/>
      <c r="G897"/>
      <c r="H897"/>
      <c r="R897"/>
    </row>
    <row r="898" spans="4:18" ht="12.75">
      <c r="D898"/>
      <c r="E898"/>
      <c r="F898"/>
      <c r="G898"/>
      <c r="H898"/>
      <c r="R898"/>
    </row>
    <row r="899" spans="4:18" ht="12.75">
      <c r="D899"/>
      <c r="E899"/>
      <c r="F899"/>
      <c r="G899"/>
      <c r="H899"/>
      <c r="R899"/>
    </row>
    <row r="900" spans="4:18" ht="12.75">
      <c r="D900"/>
      <c r="E900"/>
      <c r="F900"/>
      <c r="G900"/>
      <c r="H900"/>
      <c r="R900"/>
    </row>
    <row r="901" spans="4:18" ht="12.75">
      <c r="D901"/>
      <c r="E901"/>
      <c r="F901"/>
      <c r="G901"/>
      <c r="H901"/>
      <c r="R901"/>
    </row>
    <row r="902" spans="4:18" ht="12.75">
      <c r="D902"/>
      <c r="E902"/>
      <c r="F902"/>
      <c r="G902"/>
      <c r="H902"/>
      <c r="R902"/>
    </row>
    <row r="903" spans="4:18" ht="12.75">
      <c r="D903"/>
      <c r="E903"/>
      <c r="F903"/>
      <c r="G903"/>
      <c r="H903"/>
      <c r="R903"/>
    </row>
    <row r="904" spans="4:18" ht="12.75">
      <c r="D904"/>
      <c r="E904"/>
      <c r="F904"/>
      <c r="G904"/>
      <c r="H904"/>
      <c r="R904"/>
    </row>
    <row r="905" spans="4:18" ht="12.75">
      <c r="D905"/>
      <c r="E905"/>
      <c r="F905"/>
      <c r="G905"/>
      <c r="H905"/>
      <c r="R905"/>
    </row>
    <row r="906" spans="4:18" ht="12.75">
      <c r="D906"/>
      <c r="E906"/>
      <c r="F906"/>
      <c r="G906"/>
      <c r="H906"/>
      <c r="R906"/>
    </row>
    <row r="907" spans="4:18" ht="12.75">
      <c r="D907"/>
      <c r="E907"/>
      <c r="F907"/>
      <c r="G907"/>
      <c r="H907"/>
      <c r="R907"/>
    </row>
    <row r="908" spans="4:18" ht="12.75">
      <c r="D908"/>
      <c r="E908"/>
      <c r="F908"/>
      <c r="G908"/>
      <c r="H908"/>
      <c r="R908"/>
    </row>
    <row r="909" spans="4:18" ht="12.75">
      <c r="D909"/>
      <c r="E909"/>
      <c r="F909"/>
      <c r="G909"/>
      <c r="H909"/>
      <c r="R909"/>
    </row>
    <row r="910" spans="4:18" ht="12.75">
      <c r="D910"/>
      <c r="E910"/>
      <c r="F910"/>
      <c r="G910"/>
      <c r="H910"/>
      <c r="R910"/>
    </row>
    <row r="911" spans="4:18" ht="12.75">
      <c r="D911"/>
      <c r="E911"/>
      <c r="F911"/>
      <c r="G911"/>
      <c r="H911"/>
      <c r="R911"/>
    </row>
    <row r="912" spans="4:18" ht="12.75">
      <c r="D912"/>
      <c r="E912"/>
      <c r="F912"/>
      <c r="G912"/>
      <c r="H912"/>
      <c r="R912"/>
    </row>
    <row r="913" spans="4:18" ht="12.75">
      <c r="D913"/>
      <c r="E913"/>
      <c r="F913"/>
      <c r="G913"/>
      <c r="H913"/>
      <c r="R913"/>
    </row>
    <row r="914" spans="4:18" ht="12.75">
      <c r="D914"/>
      <c r="E914"/>
      <c r="F914"/>
      <c r="G914"/>
      <c r="H914"/>
      <c r="R914"/>
    </row>
    <row r="915" spans="4:18" ht="12.75">
      <c r="D915"/>
      <c r="E915"/>
      <c r="F915"/>
      <c r="G915"/>
      <c r="H915"/>
      <c r="R915"/>
    </row>
    <row r="916" spans="4:18" ht="12.75">
      <c r="D916"/>
      <c r="E916"/>
      <c r="F916"/>
      <c r="G916"/>
      <c r="H916"/>
      <c r="R916"/>
    </row>
    <row r="917" spans="4:18" ht="12.75">
      <c r="D917"/>
      <c r="E917"/>
      <c r="F917"/>
      <c r="G917"/>
      <c r="H917"/>
      <c r="R917"/>
    </row>
    <row r="918" spans="4:18" ht="12.75">
      <c r="D918"/>
      <c r="E918"/>
      <c r="F918"/>
      <c r="G918"/>
      <c r="H918"/>
      <c r="R918"/>
    </row>
    <row r="919" spans="4:18" ht="12.75">
      <c r="D919"/>
      <c r="E919"/>
      <c r="F919"/>
      <c r="G919"/>
      <c r="H919"/>
      <c r="R919"/>
    </row>
    <row r="920" spans="4:18" ht="12.75">
      <c r="D920"/>
      <c r="E920"/>
      <c r="F920"/>
      <c r="G920"/>
      <c r="H920"/>
      <c r="R920"/>
    </row>
    <row r="921" spans="4:18" ht="12.75">
      <c r="D921"/>
      <c r="E921"/>
      <c r="F921"/>
      <c r="G921"/>
      <c r="H921"/>
      <c r="R921"/>
    </row>
    <row r="922" spans="4:18" ht="12.75">
      <c r="D922"/>
      <c r="E922"/>
      <c r="F922"/>
      <c r="G922"/>
      <c r="H922"/>
      <c r="R922"/>
    </row>
    <row r="923" spans="4:18" ht="12.75">
      <c r="D923"/>
      <c r="E923"/>
      <c r="F923"/>
      <c r="G923"/>
      <c r="H923"/>
      <c r="R923"/>
    </row>
    <row r="924" spans="4:18" ht="12.75">
      <c r="D924"/>
      <c r="E924"/>
      <c r="F924"/>
      <c r="G924"/>
      <c r="H924"/>
      <c r="R924"/>
    </row>
    <row r="925" spans="4:18" ht="12.75">
      <c r="D925"/>
      <c r="E925"/>
      <c r="F925"/>
      <c r="G925"/>
      <c r="H925"/>
      <c r="R925"/>
    </row>
    <row r="926" spans="4:18" ht="12.75">
      <c r="D926"/>
      <c r="E926"/>
      <c r="F926"/>
      <c r="G926"/>
      <c r="H926"/>
      <c r="R926"/>
    </row>
    <row r="927" spans="4:18" ht="12.75">
      <c r="D927"/>
      <c r="E927"/>
      <c r="F927"/>
      <c r="G927"/>
      <c r="H927"/>
      <c r="R927"/>
    </row>
    <row r="928" spans="4:18" ht="12.75">
      <c r="D928"/>
      <c r="E928"/>
      <c r="F928"/>
      <c r="G928"/>
      <c r="H928"/>
      <c r="R928"/>
    </row>
    <row r="929" spans="4:18" ht="12.75">
      <c r="D929"/>
      <c r="E929"/>
      <c r="F929"/>
      <c r="G929"/>
      <c r="H929"/>
      <c r="R929"/>
    </row>
    <row r="930" spans="4:18" ht="12.75">
      <c r="D930"/>
      <c r="E930"/>
      <c r="F930"/>
      <c r="G930"/>
      <c r="H930"/>
      <c r="R930"/>
    </row>
    <row r="931" spans="4:18" ht="12.75">
      <c r="D931"/>
      <c r="E931"/>
      <c r="F931"/>
      <c r="G931"/>
      <c r="H931"/>
      <c r="R931"/>
    </row>
    <row r="932" spans="4:18" ht="12.75">
      <c r="D932"/>
      <c r="E932"/>
      <c r="F932"/>
      <c r="G932"/>
      <c r="H932"/>
      <c r="R932"/>
    </row>
    <row r="933" spans="4:18" ht="12.75">
      <c r="D933"/>
      <c r="E933"/>
      <c r="F933"/>
      <c r="G933"/>
      <c r="H933"/>
      <c r="R933"/>
    </row>
    <row r="934" spans="4:18" ht="12.75">
      <c r="D934"/>
      <c r="E934"/>
      <c r="F934"/>
      <c r="G934"/>
      <c r="H934"/>
      <c r="R934"/>
    </row>
    <row r="935" spans="4:18" ht="12.75">
      <c r="D935"/>
      <c r="E935"/>
      <c r="F935"/>
      <c r="G935"/>
      <c r="H935"/>
      <c r="R935"/>
    </row>
    <row r="936" spans="4:18" ht="12.75">
      <c r="D936"/>
      <c r="E936"/>
      <c r="F936"/>
      <c r="G936"/>
      <c r="H936"/>
      <c r="R936"/>
    </row>
    <row r="937" spans="4:18" ht="12.75">
      <c r="D937"/>
      <c r="E937"/>
      <c r="F937"/>
      <c r="G937"/>
      <c r="H937"/>
      <c r="R937"/>
    </row>
    <row r="938" spans="4:18" ht="12.75">
      <c r="D938"/>
      <c r="E938"/>
      <c r="F938"/>
      <c r="G938"/>
      <c r="H938"/>
      <c r="R938"/>
    </row>
    <row r="939" spans="4:18" ht="12.75">
      <c r="D939"/>
      <c r="E939"/>
      <c r="F939"/>
      <c r="G939"/>
      <c r="H939"/>
      <c r="R939"/>
    </row>
    <row r="940" spans="4:18" ht="12.75">
      <c r="D940"/>
      <c r="E940"/>
      <c r="F940"/>
      <c r="G940"/>
      <c r="H940"/>
      <c r="R940"/>
    </row>
    <row r="941" spans="4:18" ht="12.75">
      <c r="D941"/>
      <c r="E941"/>
      <c r="F941"/>
      <c r="G941"/>
      <c r="H941"/>
      <c r="R941"/>
    </row>
    <row r="942" spans="4:18" ht="12.75">
      <c r="D942"/>
      <c r="E942"/>
      <c r="F942"/>
      <c r="G942"/>
      <c r="H942"/>
      <c r="R942"/>
    </row>
    <row r="943" spans="4:18" ht="12.75">
      <c r="D943"/>
      <c r="E943"/>
      <c r="F943"/>
      <c r="G943"/>
      <c r="H943"/>
      <c r="R943"/>
    </row>
    <row r="944" spans="4:18" ht="12.75">
      <c r="D944"/>
      <c r="E944"/>
      <c r="F944"/>
      <c r="G944"/>
      <c r="H944"/>
      <c r="R944"/>
    </row>
    <row r="945" spans="4:18" ht="12.75">
      <c r="D945"/>
      <c r="E945"/>
      <c r="F945"/>
      <c r="G945"/>
      <c r="H945"/>
      <c r="R945"/>
    </row>
    <row r="946" spans="4:18" ht="12.75">
      <c r="D946"/>
      <c r="E946"/>
      <c r="F946"/>
      <c r="G946"/>
      <c r="H946"/>
      <c r="R946"/>
    </row>
    <row r="947" spans="4:18" ht="12.75">
      <c r="D947"/>
      <c r="E947"/>
      <c r="F947"/>
      <c r="G947"/>
      <c r="H947"/>
      <c r="R947"/>
    </row>
    <row r="948" spans="4:18" ht="12.75">
      <c r="D948"/>
      <c r="E948"/>
      <c r="F948"/>
      <c r="G948"/>
      <c r="H948"/>
      <c r="R948"/>
    </row>
    <row r="949" spans="4:18" ht="12.75">
      <c r="D949"/>
      <c r="E949"/>
      <c r="F949"/>
      <c r="G949"/>
      <c r="H949"/>
      <c r="R949"/>
    </row>
    <row r="950" spans="4:18" ht="12.75">
      <c r="D950"/>
      <c r="E950"/>
      <c r="F950"/>
      <c r="G950"/>
      <c r="H950"/>
      <c r="R950"/>
    </row>
    <row r="951" spans="4:18" ht="12.75">
      <c r="D951"/>
      <c r="E951"/>
      <c r="F951"/>
      <c r="G951"/>
      <c r="H951"/>
      <c r="R951"/>
    </row>
    <row r="952" spans="4:18" ht="12.75">
      <c r="D952"/>
      <c r="E952"/>
      <c r="F952"/>
      <c r="G952"/>
      <c r="H952"/>
      <c r="R952"/>
    </row>
    <row r="953" spans="4:18" ht="12.75">
      <c r="D953"/>
      <c r="E953"/>
      <c r="F953"/>
      <c r="G953"/>
      <c r="H953"/>
      <c r="R953"/>
    </row>
    <row r="954" spans="4:18" ht="12.75">
      <c r="D954"/>
      <c r="E954"/>
      <c r="F954"/>
      <c r="G954"/>
      <c r="H954"/>
      <c r="R954"/>
    </row>
    <row r="955" spans="4:18" ht="12.75">
      <c r="D955"/>
      <c r="E955"/>
      <c r="F955"/>
      <c r="G955"/>
      <c r="H955"/>
      <c r="R955"/>
    </row>
    <row r="956" spans="4:18" ht="12.75">
      <c r="D956"/>
      <c r="E956"/>
      <c r="F956"/>
      <c r="G956"/>
      <c r="H956"/>
      <c r="R956"/>
    </row>
    <row r="957" spans="4:18" ht="12.75">
      <c r="D957"/>
      <c r="E957"/>
      <c r="F957"/>
      <c r="G957"/>
      <c r="H957"/>
      <c r="R957"/>
    </row>
    <row r="958" spans="4:18" ht="12.75">
      <c r="D958"/>
      <c r="E958"/>
      <c r="F958"/>
      <c r="G958"/>
      <c r="H958"/>
      <c r="R958"/>
    </row>
    <row r="959" spans="4:18" ht="12.75">
      <c r="D959"/>
      <c r="E959"/>
      <c r="F959"/>
      <c r="G959"/>
      <c r="H959"/>
      <c r="R959"/>
    </row>
    <row r="960" spans="4:18" ht="12.75">
      <c r="D960"/>
      <c r="E960"/>
      <c r="F960"/>
      <c r="G960"/>
      <c r="H960"/>
      <c r="R960"/>
    </row>
    <row r="961" spans="4:18" ht="12.75">
      <c r="D961"/>
      <c r="E961"/>
      <c r="F961"/>
      <c r="G961"/>
      <c r="H961"/>
      <c r="R961"/>
    </row>
    <row r="962" spans="4:18" ht="12.75">
      <c r="D962"/>
      <c r="E962"/>
      <c r="F962"/>
      <c r="G962"/>
      <c r="H962"/>
      <c r="R962"/>
    </row>
    <row r="963" spans="4:18" ht="12.75">
      <c r="D963"/>
      <c r="E963"/>
      <c r="F963"/>
      <c r="G963"/>
      <c r="H963"/>
      <c r="R963"/>
    </row>
    <row r="964" spans="4:18" ht="12.75">
      <c r="D964"/>
      <c r="E964"/>
      <c r="F964"/>
      <c r="G964"/>
      <c r="H964"/>
      <c r="R964"/>
    </row>
    <row r="965" spans="4:18" ht="12.75">
      <c r="D965"/>
      <c r="E965"/>
      <c r="F965"/>
      <c r="G965"/>
      <c r="H965"/>
      <c r="R965"/>
    </row>
    <row r="966" spans="4:18" ht="12.75">
      <c r="D966"/>
      <c r="E966"/>
      <c r="F966"/>
      <c r="G966"/>
      <c r="H966"/>
      <c r="R966"/>
    </row>
    <row r="967" spans="4:18" ht="12.75">
      <c r="D967"/>
      <c r="E967"/>
      <c r="F967"/>
      <c r="G967"/>
      <c r="H967"/>
      <c r="R967"/>
    </row>
    <row r="968" spans="4:18" ht="12.75">
      <c r="D968"/>
      <c r="E968"/>
      <c r="F968"/>
      <c r="G968"/>
      <c r="H968"/>
      <c r="R968"/>
    </row>
    <row r="969" spans="4:18" ht="12.75">
      <c r="D969"/>
      <c r="E969"/>
      <c r="F969"/>
      <c r="G969"/>
      <c r="H969"/>
      <c r="R969"/>
    </row>
    <row r="970" spans="4:18" ht="12.75">
      <c r="D970"/>
      <c r="E970"/>
      <c r="F970"/>
      <c r="G970"/>
      <c r="H970"/>
      <c r="R970"/>
    </row>
    <row r="971" spans="4:18" ht="12.75">
      <c r="D971"/>
      <c r="E971"/>
      <c r="F971"/>
      <c r="G971"/>
      <c r="H971"/>
      <c r="R971"/>
    </row>
    <row r="972" spans="4:18" ht="12.75">
      <c r="D972"/>
      <c r="E972"/>
      <c r="F972"/>
      <c r="G972"/>
      <c r="H972"/>
      <c r="R972"/>
    </row>
    <row r="973" spans="4:18" ht="12.75">
      <c r="D973"/>
      <c r="E973"/>
      <c r="F973"/>
      <c r="G973"/>
      <c r="H973"/>
      <c r="R973"/>
    </row>
    <row r="974" spans="4:18" ht="12.75">
      <c r="D974"/>
      <c r="E974"/>
      <c r="F974"/>
      <c r="G974"/>
      <c r="H974"/>
      <c r="R974"/>
    </row>
    <row r="975" spans="4:18" ht="12.75">
      <c r="D975"/>
      <c r="E975"/>
      <c r="F975"/>
      <c r="G975"/>
      <c r="H975"/>
      <c r="R975"/>
    </row>
    <row r="976" spans="4:18" ht="12.75">
      <c r="D976"/>
      <c r="E976"/>
      <c r="F976"/>
      <c r="G976"/>
      <c r="H976"/>
      <c r="R976"/>
    </row>
    <row r="977" spans="4:18" ht="12.75">
      <c r="D977"/>
      <c r="E977"/>
      <c r="F977"/>
      <c r="G977"/>
      <c r="H977"/>
      <c r="R977"/>
    </row>
    <row r="978" spans="4:18" ht="12.75">
      <c r="D978"/>
      <c r="E978"/>
      <c r="F978"/>
      <c r="G978"/>
      <c r="H978"/>
      <c r="R978"/>
    </row>
    <row r="979" spans="4:18" ht="12.75">
      <c r="D979"/>
      <c r="E979"/>
      <c r="F979"/>
      <c r="G979"/>
      <c r="H979"/>
      <c r="R979"/>
    </row>
    <row r="980" spans="4:18" ht="12.75">
      <c r="D980"/>
      <c r="E980"/>
      <c r="F980"/>
      <c r="G980"/>
      <c r="H980"/>
      <c r="R980"/>
    </row>
    <row r="981" spans="4:18" ht="12.75">
      <c r="D981"/>
      <c r="E981"/>
      <c r="F981"/>
      <c r="G981"/>
      <c r="H981"/>
      <c r="R981"/>
    </row>
    <row r="982" spans="4:18" ht="12.75">
      <c r="D982"/>
      <c r="E982"/>
      <c r="F982"/>
      <c r="G982"/>
      <c r="H982"/>
      <c r="R982"/>
    </row>
    <row r="983" spans="4:18" ht="12.75">
      <c r="D983"/>
      <c r="E983"/>
      <c r="F983"/>
      <c r="G983"/>
      <c r="H983"/>
      <c r="R983"/>
    </row>
    <row r="984" spans="4:18" ht="12.75">
      <c r="D984"/>
      <c r="E984"/>
      <c r="F984"/>
      <c r="G984"/>
      <c r="H984"/>
      <c r="R984"/>
    </row>
    <row r="985" spans="4:18" ht="12.75">
      <c r="D985"/>
      <c r="E985"/>
      <c r="F985"/>
      <c r="G985"/>
      <c r="H985"/>
      <c r="R985"/>
    </row>
    <row r="986" spans="4:18" ht="12.75">
      <c r="D986"/>
      <c r="E986"/>
      <c r="F986"/>
      <c r="G986"/>
      <c r="H986"/>
      <c r="R986"/>
    </row>
    <row r="987" spans="4:18" ht="12.75">
      <c r="D987"/>
      <c r="E987"/>
      <c r="F987"/>
      <c r="G987"/>
      <c r="H987"/>
      <c r="R987"/>
    </row>
    <row r="988" spans="4:18" ht="12.75">
      <c r="D988"/>
      <c r="E988"/>
      <c r="F988"/>
      <c r="G988"/>
      <c r="H988"/>
      <c r="R988"/>
    </row>
    <row r="989" spans="4:18" ht="12.75">
      <c r="D989"/>
      <c r="E989"/>
      <c r="F989"/>
      <c r="G989"/>
      <c r="H989"/>
      <c r="R989"/>
    </row>
    <row r="990" spans="4:18" ht="12.75">
      <c r="D990"/>
      <c r="E990"/>
      <c r="F990"/>
      <c r="G990"/>
      <c r="H990"/>
      <c r="R990"/>
    </row>
    <row r="991" spans="4:18" ht="12.75">
      <c r="D991"/>
      <c r="E991"/>
      <c r="F991"/>
      <c r="G991"/>
      <c r="H991"/>
      <c r="R991"/>
    </row>
    <row r="992" spans="4:18" ht="12.75">
      <c r="D992"/>
      <c r="E992"/>
      <c r="F992"/>
      <c r="G992"/>
      <c r="H992"/>
      <c r="R992"/>
    </row>
    <row r="993" spans="4:18" ht="12.75">
      <c r="D993"/>
      <c r="E993"/>
      <c r="F993"/>
      <c r="G993"/>
      <c r="H993"/>
      <c r="R993"/>
    </row>
    <row r="994" spans="4:18" ht="12.75">
      <c r="D994"/>
      <c r="E994"/>
      <c r="F994"/>
      <c r="G994"/>
      <c r="H994"/>
      <c r="R994"/>
    </row>
    <row r="995" spans="4:18" ht="12.75">
      <c r="D995"/>
      <c r="E995"/>
      <c r="F995"/>
      <c r="G995"/>
      <c r="H995"/>
      <c r="R995"/>
    </row>
    <row r="996" spans="4:18" ht="12.75">
      <c r="D996"/>
      <c r="E996"/>
      <c r="F996"/>
      <c r="G996"/>
      <c r="H996"/>
      <c r="R996"/>
    </row>
    <row r="997" spans="4:18" ht="12.75">
      <c r="D997"/>
      <c r="E997"/>
      <c r="F997"/>
      <c r="G997"/>
      <c r="H997"/>
      <c r="R997"/>
    </row>
    <row r="998" spans="4:18" ht="12.75">
      <c r="D998"/>
      <c r="E998"/>
      <c r="F998"/>
      <c r="G998"/>
      <c r="H998"/>
      <c r="R998"/>
    </row>
    <row r="999" spans="4:18" ht="12.75">
      <c r="D999"/>
      <c r="E999"/>
      <c r="F999"/>
      <c r="G999"/>
      <c r="H999"/>
      <c r="R999"/>
    </row>
    <row r="1000" spans="4:18" ht="12.75">
      <c r="D1000"/>
      <c r="E1000"/>
      <c r="F1000"/>
      <c r="G1000"/>
      <c r="H1000"/>
      <c r="R1000"/>
    </row>
    <row r="1001" spans="4:18" ht="12.75">
      <c r="D1001"/>
      <c r="E1001"/>
      <c r="F1001"/>
      <c r="G1001"/>
      <c r="H1001"/>
      <c r="R1001"/>
    </row>
    <row r="1002" spans="4:18" ht="12.75">
      <c r="D1002"/>
      <c r="E1002"/>
      <c r="F1002"/>
      <c r="G1002"/>
      <c r="H1002"/>
      <c r="R1002"/>
    </row>
    <row r="1003" spans="4:18" ht="12.75">
      <c r="D1003"/>
      <c r="E1003"/>
      <c r="F1003"/>
      <c r="G1003"/>
      <c r="H1003"/>
      <c r="R1003"/>
    </row>
    <row r="1004" spans="4:18" ht="12.75">
      <c r="D1004"/>
      <c r="E1004"/>
      <c r="F1004"/>
      <c r="G1004"/>
      <c r="H1004"/>
      <c r="R1004"/>
    </row>
    <row r="1005" spans="4:18" ht="12.75">
      <c r="D1005"/>
      <c r="E1005"/>
      <c r="F1005"/>
      <c r="G1005"/>
      <c r="H1005"/>
      <c r="R1005"/>
    </row>
    <row r="1006" spans="4:18" ht="12.75">
      <c r="D1006"/>
      <c r="E1006"/>
      <c r="F1006"/>
      <c r="G1006"/>
      <c r="H1006"/>
      <c r="R1006"/>
    </row>
    <row r="1007" spans="4:18" ht="12.75">
      <c r="D1007"/>
      <c r="E1007"/>
      <c r="F1007"/>
      <c r="G1007"/>
      <c r="H1007"/>
      <c r="R1007"/>
    </row>
    <row r="1008" spans="4:18" ht="12.75">
      <c r="D1008"/>
      <c r="E1008"/>
      <c r="F1008"/>
      <c r="G1008"/>
      <c r="H1008"/>
      <c r="R1008"/>
    </row>
    <row r="1009" spans="4:18" ht="12.75">
      <c r="D1009"/>
      <c r="E1009"/>
      <c r="F1009"/>
      <c r="G1009"/>
      <c r="H1009"/>
      <c r="R1009"/>
    </row>
    <row r="1010" spans="4:18" ht="12.75">
      <c r="D1010"/>
      <c r="E1010"/>
      <c r="F1010"/>
      <c r="G1010"/>
      <c r="H1010"/>
      <c r="R1010"/>
    </row>
    <row r="1011" spans="4:18" ht="12.75">
      <c r="D1011"/>
      <c r="E1011"/>
      <c r="F1011"/>
      <c r="G1011"/>
      <c r="H1011"/>
      <c r="R1011"/>
    </row>
    <row r="1012" spans="4:18" ht="12.75">
      <c r="D1012"/>
      <c r="E1012"/>
      <c r="F1012"/>
      <c r="G1012"/>
      <c r="H1012"/>
      <c r="R1012"/>
    </row>
    <row r="1013" spans="4:18" ht="12.75">
      <c r="D1013"/>
      <c r="E1013"/>
      <c r="F1013"/>
      <c r="G1013"/>
      <c r="H1013"/>
      <c r="R1013"/>
    </row>
    <row r="1014" spans="4:18" ht="12.75">
      <c r="D1014"/>
      <c r="E1014"/>
      <c r="F1014"/>
      <c r="G1014"/>
      <c r="H1014"/>
      <c r="R1014"/>
    </row>
    <row r="1015" spans="4:18" ht="12.75">
      <c r="D1015"/>
      <c r="E1015"/>
      <c r="F1015"/>
      <c r="G1015"/>
      <c r="H1015"/>
      <c r="R1015"/>
    </row>
    <row r="1016" spans="4:18" ht="12.75">
      <c r="D1016"/>
      <c r="E1016"/>
      <c r="F1016"/>
      <c r="G1016"/>
      <c r="H1016"/>
      <c r="R1016"/>
    </row>
    <row r="1017" spans="4:18" ht="12.75">
      <c r="D1017"/>
      <c r="E1017"/>
      <c r="F1017"/>
      <c r="G1017"/>
      <c r="H1017"/>
      <c r="R1017"/>
    </row>
    <row r="1018" spans="4:18" ht="12.75">
      <c r="D1018"/>
      <c r="E1018"/>
      <c r="F1018"/>
      <c r="G1018"/>
      <c r="H1018"/>
      <c r="R1018"/>
    </row>
    <row r="1019" spans="4:18" ht="12.75">
      <c r="D1019"/>
      <c r="E1019"/>
      <c r="F1019"/>
      <c r="G1019"/>
      <c r="H1019"/>
      <c r="R1019"/>
    </row>
    <row r="1020" spans="4:18" ht="12.75">
      <c r="D1020"/>
      <c r="E1020"/>
      <c r="F1020"/>
      <c r="G1020"/>
      <c r="H1020"/>
      <c r="R1020"/>
    </row>
    <row r="1021" spans="4:18" ht="12.75">
      <c r="D1021"/>
      <c r="E1021"/>
      <c r="F1021"/>
      <c r="G1021"/>
      <c r="H1021"/>
      <c r="R1021"/>
    </row>
    <row r="1022" spans="4:18" ht="12.75">
      <c r="D1022"/>
      <c r="E1022"/>
      <c r="F1022"/>
      <c r="G1022"/>
      <c r="H1022"/>
      <c r="R1022"/>
    </row>
    <row r="1023" spans="4:18" ht="12.75">
      <c r="D1023"/>
      <c r="E1023"/>
      <c r="F1023"/>
      <c r="G1023"/>
      <c r="H1023"/>
      <c r="R1023"/>
    </row>
    <row r="1024" spans="4:18" ht="12.75">
      <c r="D1024"/>
      <c r="E1024"/>
      <c r="F1024"/>
      <c r="G1024"/>
      <c r="H1024"/>
      <c r="R1024"/>
    </row>
    <row r="1025" spans="4:18" ht="12.75">
      <c r="D1025"/>
      <c r="E1025"/>
      <c r="F1025"/>
      <c r="G1025"/>
      <c r="H1025"/>
      <c r="R1025"/>
    </row>
    <row r="1026" spans="4:18" ht="12.75">
      <c r="D1026"/>
      <c r="E1026"/>
      <c r="F1026"/>
      <c r="G1026"/>
      <c r="H1026"/>
      <c r="R1026"/>
    </row>
    <row r="1027" spans="4:18" ht="12.75">
      <c r="D1027"/>
      <c r="E1027"/>
      <c r="F1027"/>
      <c r="G1027"/>
      <c r="H1027"/>
      <c r="R1027"/>
    </row>
    <row r="1028" spans="4:18" ht="12.75">
      <c r="D1028"/>
      <c r="E1028"/>
      <c r="F1028"/>
      <c r="G1028"/>
      <c r="H1028"/>
      <c r="R1028"/>
    </row>
    <row r="1029" spans="4:18" ht="12.75">
      <c r="D1029"/>
      <c r="E1029"/>
      <c r="F1029"/>
      <c r="G1029"/>
      <c r="H1029"/>
      <c r="R1029"/>
    </row>
    <row r="1030" spans="4:18" ht="12.75">
      <c r="D1030"/>
      <c r="E1030"/>
      <c r="F1030"/>
      <c r="G1030"/>
      <c r="H1030"/>
      <c r="R1030"/>
    </row>
    <row r="1031" spans="4:18" ht="12.75">
      <c r="D1031"/>
      <c r="E1031"/>
      <c r="F1031"/>
      <c r="G1031"/>
      <c r="H1031"/>
      <c r="R1031"/>
    </row>
    <row r="1032" spans="4:18" ht="12.75">
      <c r="D1032"/>
      <c r="E1032"/>
      <c r="F1032"/>
      <c r="G1032"/>
      <c r="H1032"/>
      <c r="R1032"/>
    </row>
    <row r="1033" spans="4:18" ht="12.75">
      <c r="D1033"/>
      <c r="E1033"/>
      <c r="F1033"/>
      <c r="G1033"/>
      <c r="H1033"/>
      <c r="R1033"/>
    </row>
    <row r="1034" spans="4:18" ht="12.75">
      <c r="D1034"/>
      <c r="E1034"/>
      <c r="F1034"/>
      <c r="G1034"/>
      <c r="H1034"/>
      <c r="R1034"/>
    </row>
    <row r="1035" spans="4:18" ht="12.75">
      <c r="D1035"/>
      <c r="E1035"/>
      <c r="F1035"/>
      <c r="G1035"/>
      <c r="H1035"/>
      <c r="R1035"/>
    </row>
    <row r="1036" spans="4:18" ht="12.75">
      <c r="D1036"/>
      <c r="E1036"/>
      <c r="F1036"/>
      <c r="G1036"/>
      <c r="H1036"/>
      <c r="R1036"/>
    </row>
    <row r="1037" spans="4:18" ht="12.75">
      <c r="D1037"/>
      <c r="E1037"/>
      <c r="F1037"/>
      <c r="G1037"/>
      <c r="H1037"/>
      <c r="R1037"/>
    </row>
    <row r="1038" spans="4:18" ht="12.75">
      <c r="D1038"/>
      <c r="E1038"/>
      <c r="F1038"/>
      <c r="G1038"/>
      <c r="H1038"/>
      <c r="R1038"/>
    </row>
    <row r="1039" spans="4:18" ht="12.75">
      <c r="D1039"/>
      <c r="E1039"/>
      <c r="F1039"/>
      <c r="G1039"/>
      <c r="H1039"/>
      <c r="R1039"/>
    </row>
    <row r="1040" spans="4:18" ht="12.75">
      <c r="D1040"/>
      <c r="E1040"/>
      <c r="F1040"/>
      <c r="G1040"/>
      <c r="H1040"/>
      <c r="R1040"/>
    </row>
    <row r="1041" spans="4:18" ht="12.75">
      <c r="D1041"/>
      <c r="E1041"/>
      <c r="F1041"/>
      <c r="G1041"/>
      <c r="H1041"/>
      <c r="R1041"/>
    </row>
    <row r="1042" spans="4:18" ht="12.75">
      <c r="D1042"/>
      <c r="E1042"/>
      <c r="F1042"/>
      <c r="G1042"/>
      <c r="H1042"/>
      <c r="R1042"/>
    </row>
    <row r="1043" spans="4:18" ht="12.75">
      <c r="D1043"/>
      <c r="E1043"/>
      <c r="F1043"/>
      <c r="G1043"/>
      <c r="H1043"/>
      <c r="R1043"/>
    </row>
    <row r="1044" spans="4:18" ht="12.75">
      <c r="D1044"/>
      <c r="E1044"/>
      <c r="F1044"/>
      <c r="G1044"/>
      <c r="H1044"/>
      <c r="R1044"/>
    </row>
    <row r="1045" spans="4:18" ht="12.75">
      <c r="D1045"/>
      <c r="E1045"/>
      <c r="F1045"/>
      <c r="G1045"/>
      <c r="H1045"/>
      <c r="R1045"/>
    </row>
    <row r="1046" spans="4:18" ht="12.75">
      <c r="D1046"/>
      <c r="E1046"/>
      <c r="F1046"/>
      <c r="G1046"/>
      <c r="H1046"/>
      <c r="R1046"/>
    </row>
    <row r="1047" spans="4:18" ht="12.75">
      <c r="D1047"/>
      <c r="E1047"/>
      <c r="F1047"/>
      <c r="G1047"/>
      <c r="H1047"/>
      <c r="R1047"/>
    </row>
    <row r="1048" spans="4:18" ht="12.75">
      <c r="D1048"/>
      <c r="E1048"/>
      <c r="F1048"/>
      <c r="G1048"/>
      <c r="H1048"/>
      <c r="R1048"/>
    </row>
    <row r="1049" spans="4:18" ht="12.75">
      <c r="D1049"/>
      <c r="E1049"/>
      <c r="F1049"/>
      <c r="G1049"/>
      <c r="H1049"/>
      <c r="R1049"/>
    </row>
    <row r="1050" spans="4:18" ht="12.75">
      <c r="D1050"/>
      <c r="E1050"/>
      <c r="F1050"/>
      <c r="G1050"/>
      <c r="H1050"/>
      <c r="R1050"/>
    </row>
    <row r="1051" spans="4:18" ht="12.75">
      <c r="D1051"/>
      <c r="E1051"/>
      <c r="F1051"/>
      <c r="G1051"/>
      <c r="H1051"/>
      <c r="R1051"/>
    </row>
    <row r="1052" spans="4:18" ht="12.75">
      <c r="D1052"/>
      <c r="E1052"/>
      <c r="F1052"/>
      <c r="G1052"/>
      <c r="H1052"/>
      <c r="R1052"/>
    </row>
    <row r="1053" spans="4:18" ht="12.75">
      <c r="D1053"/>
      <c r="E1053"/>
      <c r="F1053"/>
      <c r="G1053"/>
      <c r="H1053"/>
      <c r="R1053"/>
    </row>
    <row r="1054" spans="4:18" ht="12.75">
      <c r="D1054"/>
      <c r="E1054"/>
      <c r="F1054"/>
      <c r="G1054"/>
      <c r="H1054"/>
      <c r="R1054"/>
    </row>
    <row r="1055" spans="4:18" ht="12.75">
      <c r="D1055"/>
      <c r="E1055"/>
      <c r="F1055"/>
      <c r="G1055"/>
      <c r="H1055"/>
      <c r="R1055"/>
    </row>
    <row r="1056" spans="4:18" ht="12.75">
      <c r="D1056"/>
      <c r="E1056"/>
      <c r="F1056"/>
      <c r="G1056"/>
      <c r="H1056"/>
      <c r="R1056"/>
    </row>
    <row r="1057" spans="4:18" ht="12.75">
      <c r="D1057"/>
      <c r="E1057"/>
      <c r="F1057"/>
      <c r="G1057"/>
      <c r="H1057"/>
      <c r="R1057"/>
    </row>
    <row r="1058" spans="4:18" ht="12.75">
      <c r="D1058"/>
      <c r="E1058"/>
      <c r="F1058"/>
      <c r="G1058"/>
      <c r="H1058"/>
      <c r="R1058"/>
    </row>
    <row r="1059" spans="4:18" ht="12.75">
      <c r="D1059"/>
      <c r="E1059"/>
      <c r="F1059"/>
      <c r="G1059"/>
      <c r="H1059"/>
      <c r="R1059"/>
    </row>
    <row r="1060" spans="4:18" ht="12.75">
      <c r="D1060"/>
      <c r="E1060"/>
      <c r="F1060"/>
      <c r="G1060"/>
      <c r="H1060"/>
      <c r="R1060"/>
    </row>
    <row r="1061" spans="4:18" ht="12.75">
      <c r="D1061"/>
      <c r="E1061"/>
      <c r="F1061"/>
      <c r="G1061"/>
      <c r="H1061"/>
      <c r="R1061"/>
    </row>
    <row r="1062" spans="4:18" ht="12.75">
      <c r="D1062"/>
      <c r="E1062"/>
      <c r="F1062"/>
      <c r="G1062"/>
      <c r="H1062"/>
      <c r="R1062"/>
    </row>
    <row r="1063" spans="4:18" ht="12.75">
      <c r="D1063"/>
      <c r="E1063"/>
      <c r="F1063"/>
      <c r="G1063"/>
      <c r="H1063"/>
      <c r="R1063"/>
    </row>
    <row r="1064" spans="4:18" ht="12.75">
      <c r="D1064"/>
      <c r="E1064"/>
      <c r="F1064"/>
      <c r="G1064"/>
      <c r="H1064"/>
      <c r="R1064"/>
    </row>
    <row r="1065" spans="4:18" ht="12.75">
      <c r="D1065"/>
      <c r="E1065"/>
      <c r="F1065"/>
      <c r="G1065"/>
      <c r="H1065"/>
      <c r="R1065"/>
    </row>
    <row r="1066" spans="4:18" ht="12.75">
      <c r="D1066"/>
      <c r="E1066"/>
      <c r="F1066"/>
      <c r="G1066"/>
      <c r="H1066"/>
      <c r="R1066"/>
    </row>
    <row r="1067" spans="4:18" ht="12.75">
      <c r="D1067"/>
      <c r="E1067"/>
      <c r="F1067"/>
      <c r="G1067"/>
      <c r="H1067"/>
      <c r="R1067"/>
    </row>
    <row r="1068" spans="4:18" ht="12.75">
      <c r="D1068"/>
      <c r="E1068"/>
      <c r="F1068"/>
      <c r="G1068"/>
      <c r="H1068"/>
      <c r="R1068"/>
    </row>
    <row r="1069" spans="4:18" ht="12.75">
      <c r="D1069"/>
      <c r="E1069"/>
      <c r="F1069"/>
      <c r="G1069"/>
      <c r="H1069"/>
      <c r="R1069"/>
    </row>
    <row r="1070" spans="4:18" ht="12.75">
      <c r="D1070"/>
      <c r="E1070"/>
      <c r="F1070"/>
      <c r="G1070"/>
      <c r="H1070"/>
      <c r="R1070"/>
    </row>
    <row r="1071" spans="4:18" ht="12.75">
      <c r="D1071"/>
      <c r="E1071"/>
      <c r="F1071"/>
      <c r="G1071"/>
      <c r="H1071"/>
      <c r="R1071"/>
    </row>
    <row r="1072" spans="4:18" ht="12.75">
      <c r="D1072"/>
      <c r="E1072"/>
      <c r="F1072"/>
      <c r="G1072"/>
      <c r="H1072"/>
      <c r="R1072"/>
    </row>
    <row r="1073" spans="4:18" ht="12.75">
      <c r="D1073"/>
      <c r="E1073"/>
      <c r="F1073"/>
      <c r="G1073"/>
      <c r="H1073"/>
      <c r="R1073"/>
    </row>
    <row r="1074" spans="4:18" ht="12.75">
      <c r="D1074"/>
      <c r="E1074"/>
      <c r="F1074"/>
      <c r="G1074"/>
      <c r="H1074"/>
      <c r="R1074"/>
    </row>
    <row r="1075" spans="4:18" ht="12.75">
      <c r="D1075"/>
      <c r="E1075"/>
      <c r="F1075"/>
      <c r="G1075"/>
      <c r="H1075"/>
      <c r="R1075"/>
    </row>
    <row r="1076" spans="4:18" ht="12.75">
      <c r="D1076"/>
      <c r="E1076"/>
      <c r="F1076"/>
      <c r="G1076"/>
      <c r="H1076"/>
      <c r="R1076"/>
    </row>
    <row r="1077" spans="4:18" ht="12.75">
      <c r="D1077"/>
      <c r="E1077"/>
      <c r="F1077"/>
      <c r="G1077"/>
      <c r="H1077"/>
      <c r="R1077"/>
    </row>
    <row r="1078" spans="4:18" ht="12.75">
      <c r="D1078"/>
      <c r="E1078"/>
      <c r="F1078"/>
      <c r="G1078"/>
      <c r="H1078"/>
      <c r="R1078"/>
    </row>
    <row r="1079" spans="4:18" ht="12.75">
      <c r="D1079"/>
      <c r="E1079"/>
      <c r="F1079"/>
      <c r="G1079"/>
      <c r="H1079"/>
      <c r="R1079"/>
    </row>
    <row r="1080" spans="4:18" ht="12.75">
      <c r="D1080"/>
      <c r="E1080"/>
      <c r="F1080"/>
      <c r="G1080"/>
      <c r="H1080"/>
      <c r="R1080"/>
    </row>
    <row r="1081" spans="4:18" ht="12.75">
      <c r="D1081"/>
      <c r="E1081"/>
      <c r="F1081"/>
      <c r="G1081"/>
      <c r="H1081"/>
      <c r="R1081"/>
    </row>
    <row r="1082" spans="4:18" ht="12.75">
      <c r="D1082"/>
      <c r="E1082"/>
      <c r="F1082"/>
      <c r="G1082"/>
      <c r="H1082"/>
      <c r="R1082"/>
    </row>
    <row r="1083" spans="4:18" ht="12.75">
      <c r="D1083"/>
      <c r="E1083"/>
      <c r="F1083"/>
      <c r="G1083"/>
      <c r="H1083"/>
      <c r="R1083"/>
    </row>
    <row r="1084" spans="4:18" ht="12.75">
      <c r="D1084"/>
      <c r="E1084"/>
      <c r="F1084"/>
      <c r="G1084"/>
      <c r="H1084"/>
      <c r="R1084"/>
    </row>
    <row r="1085" spans="4:18" ht="12.75">
      <c r="D1085"/>
      <c r="E1085"/>
      <c r="F1085"/>
      <c r="G1085"/>
      <c r="H1085"/>
      <c r="R1085"/>
    </row>
    <row r="1086" spans="4:18" ht="12.75">
      <c r="D1086"/>
      <c r="E1086"/>
      <c r="F1086"/>
      <c r="G1086"/>
      <c r="H1086"/>
      <c r="R1086"/>
    </row>
    <row r="1087" spans="4:18" ht="12.75">
      <c r="D1087"/>
      <c r="E1087"/>
      <c r="F1087"/>
      <c r="G1087"/>
      <c r="H1087"/>
      <c r="R1087"/>
    </row>
    <row r="1088" spans="4:18" ht="12.75">
      <c r="D1088"/>
      <c r="E1088"/>
      <c r="F1088"/>
      <c r="G1088"/>
      <c r="H1088"/>
      <c r="R1088"/>
    </row>
    <row r="1089" spans="4:18" ht="12.75">
      <c r="D1089"/>
      <c r="E1089"/>
      <c r="F1089"/>
      <c r="G1089"/>
      <c r="H1089"/>
      <c r="R1089"/>
    </row>
    <row r="1090" spans="4:18" ht="12.75">
      <c r="D1090"/>
      <c r="E1090"/>
      <c r="F1090"/>
      <c r="G1090"/>
      <c r="H1090"/>
      <c r="R1090"/>
    </row>
    <row r="1091" spans="4:18" ht="12.75">
      <c r="D1091"/>
      <c r="E1091"/>
      <c r="F1091"/>
      <c r="G1091"/>
      <c r="H1091"/>
      <c r="R1091"/>
    </row>
    <row r="1092" spans="4:18" ht="12.75">
      <c r="D1092"/>
      <c r="E1092"/>
      <c r="F1092"/>
      <c r="G1092"/>
      <c r="H1092"/>
      <c r="R1092"/>
    </row>
    <row r="1093" spans="4:18" ht="12.75">
      <c r="D1093"/>
      <c r="E1093"/>
      <c r="F1093"/>
      <c r="G1093"/>
      <c r="H1093"/>
      <c r="R1093"/>
    </row>
    <row r="1094" spans="4:18" ht="12.75">
      <c r="D1094"/>
      <c r="E1094"/>
      <c r="F1094"/>
      <c r="G1094"/>
      <c r="H1094"/>
      <c r="R1094"/>
    </row>
    <row r="1095" spans="4:18" ht="12.75">
      <c r="D1095"/>
      <c r="E1095"/>
      <c r="F1095"/>
      <c r="G1095"/>
      <c r="H1095"/>
      <c r="R1095"/>
    </row>
    <row r="1096" spans="4:18" ht="12.75">
      <c r="D1096"/>
      <c r="E1096"/>
      <c r="F1096"/>
      <c r="G1096"/>
      <c r="H1096"/>
      <c r="R1096"/>
    </row>
    <row r="1097" spans="4:18" ht="12.75">
      <c r="D1097"/>
      <c r="E1097"/>
      <c r="F1097"/>
      <c r="G1097"/>
      <c r="H1097"/>
      <c r="R1097"/>
    </row>
    <row r="1098" spans="4:18" ht="12.75">
      <c r="D1098"/>
      <c r="E1098"/>
      <c r="F1098"/>
      <c r="G1098"/>
      <c r="H1098"/>
      <c r="R1098"/>
    </row>
    <row r="1099" spans="4:18" ht="12.75">
      <c r="D1099"/>
      <c r="E1099"/>
      <c r="F1099"/>
      <c r="G1099"/>
      <c r="H1099"/>
      <c r="R1099"/>
    </row>
    <row r="1100" spans="4:18" ht="12.75">
      <c r="D1100"/>
      <c r="E1100"/>
      <c r="F1100"/>
      <c r="G1100"/>
      <c r="H1100"/>
      <c r="R1100"/>
    </row>
    <row r="1101" spans="4:18" ht="12.75">
      <c r="D1101"/>
      <c r="E1101"/>
      <c r="F1101"/>
      <c r="G1101"/>
      <c r="H1101"/>
      <c r="R1101"/>
    </row>
    <row r="1102" spans="4:18" ht="12.75">
      <c r="D1102"/>
      <c r="E1102"/>
      <c r="F1102"/>
      <c r="G1102"/>
      <c r="H1102"/>
      <c r="R1102"/>
    </row>
    <row r="1103" spans="4:18" ht="12.75">
      <c r="D1103"/>
      <c r="E1103"/>
      <c r="F1103"/>
      <c r="G1103"/>
      <c r="H1103"/>
      <c r="R1103"/>
    </row>
    <row r="1104" spans="4:18" ht="12.75">
      <c r="D1104"/>
      <c r="E1104"/>
      <c r="F1104"/>
      <c r="G1104"/>
      <c r="H1104"/>
      <c r="R1104"/>
    </row>
    <row r="1105" spans="4:18" ht="12.75">
      <c r="D1105"/>
      <c r="E1105"/>
      <c r="F1105"/>
      <c r="G1105"/>
      <c r="H1105"/>
      <c r="R1105"/>
    </row>
    <row r="1106" spans="4:18" ht="12.75">
      <c r="D1106"/>
      <c r="E1106"/>
      <c r="F1106"/>
      <c r="G1106"/>
      <c r="H1106"/>
      <c r="R1106"/>
    </row>
    <row r="1107" spans="4:18" ht="12.75">
      <c r="D1107"/>
      <c r="E1107"/>
      <c r="F1107"/>
      <c r="G1107"/>
      <c r="H1107"/>
      <c r="R1107"/>
    </row>
    <row r="1108" spans="4:18" ht="12.75">
      <c r="D1108"/>
      <c r="E1108"/>
      <c r="F1108"/>
      <c r="G1108"/>
      <c r="H1108"/>
      <c r="R1108"/>
    </row>
    <row r="1109" spans="4:18" ht="12.75">
      <c r="D1109"/>
      <c r="E1109"/>
      <c r="F1109"/>
      <c r="G1109"/>
      <c r="H1109"/>
      <c r="R1109"/>
    </row>
    <row r="1110" spans="4:18" ht="12.75">
      <c r="D1110"/>
      <c r="E1110"/>
      <c r="F1110"/>
      <c r="G1110"/>
      <c r="H1110"/>
      <c r="R1110"/>
    </row>
    <row r="1111" spans="4:18" ht="12.75">
      <c r="D1111"/>
      <c r="E1111"/>
      <c r="F1111"/>
      <c r="G1111"/>
      <c r="H1111"/>
      <c r="R1111"/>
    </row>
    <row r="1112" spans="4:18" ht="12.75">
      <c r="D1112"/>
      <c r="E1112"/>
      <c r="F1112"/>
      <c r="G1112"/>
      <c r="H1112"/>
      <c r="R1112"/>
    </row>
    <row r="1113" spans="4:18" ht="12.75">
      <c r="D1113"/>
      <c r="E1113"/>
      <c r="F1113"/>
      <c r="G1113"/>
      <c r="H1113"/>
      <c r="R1113"/>
    </row>
    <row r="1114" spans="4:18" ht="12.75">
      <c r="D1114"/>
      <c r="E1114"/>
      <c r="F1114"/>
      <c r="G1114"/>
      <c r="H1114"/>
      <c r="R1114"/>
    </row>
    <row r="1115" spans="4:18" ht="12.75">
      <c r="D1115"/>
      <c r="E1115"/>
      <c r="F1115"/>
      <c r="G1115"/>
      <c r="H1115"/>
      <c r="R1115"/>
    </row>
    <row r="1116" spans="4:18" ht="12.75">
      <c r="D1116"/>
      <c r="E1116"/>
      <c r="F1116"/>
      <c r="G1116"/>
      <c r="H1116"/>
      <c r="R1116"/>
    </row>
    <row r="1117" spans="4:18" ht="12.75">
      <c r="D1117"/>
      <c r="E1117"/>
      <c r="F1117"/>
      <c r="G1117"/>
      <c r="H1117"/>
      <c r="R1117"/>
    </row>
    <row r="1118" spans="4:18" ht="12.75">
      <c r="D1118"/>
      <c r="E1118"/>
      <c r="F1118"/>
      <c r="G1118"/>
      <c r="H1118"/>
      <c r="R1118"/>
    </row>
    <row r="1119" spans="4:18" ht="12.75">
      <c r="D1119"/>
      <c r="E1119"/>
      <c r="F1119"/>
      <c r="G1119"/>
      <c r="H1119"/>
      <c r="R1119"/>
    </row>
    <row r="1120" spans="4:18" ht="12.75">
      <c r="D1120"/>
      <c r="E1120"/>
      <c r="F1120"/>
      <c r="G1120"/>
      <c r="H1120"/>
      <c r="R1120"/>
    </row>
    <row r="1121" spans="4:18" ht="12.75">
      <c r="D1121"/>
      <c r="E1121"/>
      <c r="F1121"/>
      <c r="G1121"/>
      <c r="H1121"/>
      <c r="R1121"/>
    </row>
    <row r="1122" spans="4:18" ht="12.75">
      <c r="D1122"/>
      <c r="E1122"/>
      <c r="F1122"/>
      <c r="G1122"/>
      <c r="H1122"/>
      <c r="R1122"/>
    </row>
    <row r="1123" spans="4:18" ht="12.75">
      <c r="D1123"/>
      <c r="E1123"/>
      <c r="F1123"/>
      <c r="G1123"/>
      <c r="H1123"/>
      <c r="R1123"/>
    </row>
    <row r="1124" spans="4:18" ht="12.75">
      <c r="D1124"/>
      <c r="E1124"/>
      <c r="F1124"/>
      <c r="G1124"/>
      <c r="H1124"/>
      <c r="R1124"/>
    </row>
    <row r="1125" spans="4:18" ht="12.75">
      <c r="D1125"/>
      <c r="E1125"/>
      <c r="F1125"/>
      <c r="G1125"/>
      <c r="H1125"/>
      <c r="R1125"/>
    </row>
    <row r="1126" spans="4:18" ht="12.75">
      <c r="D1126"/>
      <c r="E1126"/>
      <c r="F1126"/>
      <c r="G1126"/>
      <c r="H1126"/>
      <c r="R1126"/>
    </row>
    <row r="1127" spans="4:18" ht="12.75">
      <c r="D1127"/>
      <c r="E1127"/>
      <c r="F1127"/>
      <c r="G1127"/>
      <c r="H1127"/>
      <c r="R1127"/>
    </row>
    <row r="1128" spans="4:18" ht="12.75">
      <c r="D1128"/>
      <c r="E1128"/>
      <c r="F1128"/>
      <c r="G1128"/>
      <c r="H1128"/>
      <c r="R1128"/>
    </row>
    <row r="1129" spans="4:18" ht="12.75">
      <c r="D1129"/>
      <c r="E1129"/>
      <c r="F1129"/>
      <c r="G1129"/>
      <c r="H1129"/>
      <c r="R1129"/>
    </row>
    <row r="1130" spans="4:18" ht="12.75">
      <c r="D1130"/>
      <c r="E1130"/>
      <c r="F1130"/>
      <c r="G1130"/>
      <c r="H1130"/>
      <c r="R1130"/>
    </row>
    <row r="1131" spans="4:18" ht="12.75">
      <c r="D1131"/>
      <c r="E1131"/>
      <c r="F1131"/>
      <c r="G1131"/>
      <c r="H1131"/>
      <c r="R1131"/>
    </row>
    <row r="1132" spans="4:18" ht="12.75">
      <c r="D1132"/>
      <c r="E1132"/>
      <c r="F1132"/>
      <c r="G1132"/>
      <c r="H1132"/>
      <c r="R1132"/>
    </row>
    <row r="1133" spans="4:18" ht="12.75">
      <c r="D1133"/>
      <c r="E1133"/>
      <c r="F1133"/>
      <c r="G1133"/>
      <c r="H1133"/>
      <c r="R1133"/>
    </row>
    <row r="1134" spans="4:18" ht="12.75">
      <c r="D1134"/>
      <c r="E1134"/>
      <c r="F1134"/>
      <c r="G1134"/>
      <c r="H1134"/>
      <c r="R1134"/>
    </row>
    <row r="1135" spans="4:18" ht="12.75">
      <c r="D1135"/>
      <c r="E1135"/>
      <c r="F1135"/>
      <c r="G1135"/>
      <c r="H1135"/>
      <c r="R1135"/>
    </row>
    <row r="1136" spans="4:18" ht="12.75">
      <c r="D1136"/>
      <c r="E1136"/>
      <c r="F1136"/>
      <c r="G1136"/>
      <c r="H1136"/>
      <c r="R1136"/>
    </row>
    <row r="1137" spans="4:18" ht="12.75">
      <c r="D1137"/>
      <c r="E1137"/>
      <c r="F1137"/>
      <c r="G1137"/>
      <c r="H1137"/>
      <c r="R1137"/>
    </row>
    <row r="1138" spans="4:18" ht="12.75">
      <c r="D1138"/>
      <c r="E1138"/>
      <c r="F1138"/>
      <c r="G1138"/>
      <c r="H1138"/>
      <c r="R1138"/>
    </row>
    <row r="1139" spans="4:18" ht="12.75">
      <c r="D1139"/>
      <c r="E1139"/>
      <c r="F1139"/>
      <c r="G1139"/>
      <c r="H1139"/>
      <c r="R1139"/>
    </row>
    <row r="1140" spans="4:18" ht="12.75">
      <c r="D1140"/>
      <c r="E1140"/>
      <c r="F1140"/>
      <c r="G1140"/>
      <c r="H1140"/>
      <c r="R1140"/>
    </row>
    <row r="1141" spans="4:18" ht="12.75">
      <c r="D1141"/>
      <c r="E1141"/>
      <c r="F1141"/>
      <c r="G1141"/>
      <c r="H1141"/>
      <c r="R1141"/>
    </row>
    <row r="1142" spans="4:18" ht="12.75">
      <c r="D1142"/>
      <c r="E1142"/>
      <c r="F1142"/>
      <c r="G1142"/>
      <c r="H1142"/>
      <c r="R1142"/>
    </row>
    <row r="1143" spans="4:18" ht="12.75">
      <c r="D1143"/>
      <c r="E1143"/>
      <c r="F1143"/>
      <c r="G1143"/>
      <c r="H1143"/>
      <c r="R1143"/>
    </row>
    <row r="1144" spans="4:18" ht="12.75">
      <c r="D1144"/>
      <c r="E1144"/>
      <c r="F1144"/>
      <c r="G1144"/>
      <c r="H1144"/>
      <c r="R1144"/>
    </row>
    <row r="1145" spans="4:18" ht="12.75">
      <c r="D1145"/>
      <c r="E1145"/>
      <c r="F1145"/>
      <c r="G1145"/>
      <c r="H1145"/>
      <c r="R1145"/>
    </row>
    <row r="1146" spans="4:18" ht="12.75">
      <c r="D1146"/>
      <c r="E1146"/>
      <c r="F1146"/>
      <c r="G1146"/>
      <c r="H1146"/>
      <c r="R1146"/>
    </row>
    <row r="1147" spans="4:18" ht="12.75">
      <c r="D1147"/>
      <c r="E1147"/>
      <c r="F1147"/>
      <c r="G1147"/>
      <c r="H1147"/>
      <c r="R1147"/>
    </row>
    <row r="1148" spans="4:18" ht="12.75">
      <c r="D1148"/>
      <c r="E1148"/>
      <c r="F1148"/>
      <c r="G1148"/>
      <c r="H1148"/>
      <c r="R1148"/>
    </row>
    <row r="1149" spans="4:18" ht="12.75">
      <c r="D1149"/>
      <c r="E1149"/>
      <c r="F1149"/>
      <c r="G1149"/>
      <c r="H1149"/>
      <c r="R1149"/>
    </row>
    <row r="1150" spans="4:18" ht="12.75">
      <c r="D1150"/>
      <c r="E1150"/>
      <c r="F1150"/>
      <c r="G1150"/>
      <c r="H1150"/>
      <c r="R1150"/>
    </row>
    <row r="1151" spans="4:18" ht="12.75">
      <c r="D1151"/>
      <c r="E1151"/>
      <c r="F1151"/>
      <c r="G1151"/>
      <c r="H1151"/>
      <c r="R1151"/>
    </row>
    <row r="1152" spans="4:18" ht="12.75">
      <c r="D1152"/>
      <c r="E1152"/>
      <c r="F1152"/>
      <c r="G1152"/>
      <c r="H1152"/>
      <c r="R1152"/>
    </row>
    <row r="1153" spans="4:18" ht="12.75">
      <c r="D1153"/>
      <c r="E1153"/>
      <c r="F1153"/>
      <c r="G1153"/>
      <c r="H1153"/>
      <c r="R1153"/>
    </row>
    <row r="1154" spans="4:18" ht="12.75">
      <c r="D1154"/>
      <c r="E1154"/>
      <c r="F1154"/>
      <c r="G1154"/>
      <c r="H1154"/>
      <c r="R1154"/>
    </row>
    <row r="1155" spans="4:18" ht="12.75">
      <c r="D1155"/>
      <c r="E1155"/>
      <c r="F1155"/>
      <c r="G1155"/>
      <c r="H1155"/>
      <c r="R1155"/>
    </row>
    <row r="1156" spans="4:18" ht="12.75">
      <c r="D1156"/>
      <c r="E1156"/>
      <c r="F1156"/>
      <c r="G1156"/>
      <c r="H1156"/>
      <c r="R1156"/>
    </row>
    <row r="1157" spans="4:18" ht="12.75">
      <c r="D1157"/>
      <c r="E1157"/>
      <c r="F1157"/>
      <c r="G1157"/>
      <c r="H1157"/>
      <c r="R1157"/>
    </row>
    <row r="1158" spans="4:18" ht="12.75">
      <c r="D1158"/>
      <c r="E1158"/>
      <c r="F1158"/>
      <c r="G1158"/>
      <c r="H1158"/>
      <c r="R1158"/>
    </row>
    <row r="1159" spans="4:18" ht="12.75">
      <c r="D1159"/>
      <c r="E1159"/>
      <c r="F1159"/>
      <c r="G1159"/>
      <c r="H1159"/>
      <c r="R1159"/>
    </row>
    <row r="1160" spans="4:18" ht="12.75">
      <c r="D1160"/>
      <c r="E1160"/>
      <c r="F1160"/>
      <c r="G1160"/>
      <c r="H1160"/>
      <c r="R1160"/>
    </row>
    <row r="1161" spans="4:18" ht="12.75">
      <c r="D1161"/>
      <c r="E1161"/>
      <c r="F1161"/>
      <c r="G1161"/>
      <c r="H1161"/>
      <c r="R1161"/>
    </row>
    <row r="1162" spans="4:18" ht="12.75">
      <c r="D1162"/>
      <c r="E1162"/>
      <c r="F1162"/>
      <c r="G1162"/>
      <c r="H1162"/>
      <c r="R1162"/>
    </row>
    <row r="1163" spans="4:18" ht="12.75">
      <c r="D1163"/>
      <c r="E1163"/>
      <c r="F1163"/>
      <c r="G1163"/>
      <c r="H1163"/>
      <c r="R1163"/>
    </row>
    <row r="1164" spans="4:18" ht="12.75">
      <c r="D1164"/>
      <c r="E1164"/>
      <c r="F1164"/>
      <c r="G1164"/>
      <c r="H1164"/>
      <c r="R1164"/>
    </row>
    <row r="1165" spans="4:18" ht="12.75">
      <c r="D1165"/>
      <c r="E1165"/>
      <c r="F1165"/>
      <c r="G1165"/>
      <c r="H1165"/>
      <c r="R1165"/>
    </row>
    <row r="1166" spans="4:18" ht="12.75">
      <c r="D1166"/>
      <c r="E1166"/>
      <c r="F1166"/>
      <c r="G1166"/>
      <c r="H1166"/>
      <c r="R1166"/>
    </row>
    <row r="1167" spans="4:18" ht="12.75">
      <c r="D1167"/>
      <c r="E1167"/>
      <c r="F1167"/>
      <c r="G1167"/>
      <c r="H1167"/>
      <c r="R1167"/>
    </row>
    <row r="1168" spans="4:18" ht="12.75">
      <c r="D1168"/>
      <c r="E1168"/>
      <c r="F1168"/>
      <c r="G1168"/>
      <c r="H1168"/>
      <c r="R1168"/>
    </row>
    <row r="1169" spans="4:18" ht="12.75">
      <c r="D1169"/>
      <c r="E1169"/>
      <c r="F1169"/>
      <c r="G1169"/>
      <c r="H1169"/>
      <c r="R1169"/>
    </row>
    <row r="1170" spans="4:18" ht="12.75">
      <c r="D1170"/>
      <c r="E1170"/>
      <c r="F1170"/>
      <c r="G1170"/>
      <c r="H1170"/>
      <c r="R1170"/>
    </row>
    <row r="1171" spans="4:18" ht="12.75">
      <c r="D1171"/>
      <c r="E1171"/>
      <c r="F1171"/>
      <c r="G1171"/>
      <c r="H1171"/>
      <c r="R1171"/>
    </row>
    <row r="1172" spans="4:18" ht="12.75">
      <c r="D1172"/>
      <c r="E1172"/>
      <c r="F1172"/>
      <c r="G1172"/>
      <c r="H1172"/>
      <c r="R1172"/>
    </row>
    <row r="1173" spans="4:18" ht="12.75">
      <c r="D1173"/>
      <c r="E1173"/>
      <c r="F1173"/>
      <c r="G1173"/>
      <c r="H1173"/>
      <c r="R1173"/>
    </row>
    <row r="1174" spans="4:18" ht="12.75">
      <c r="D1174"/>
      <c r="E1174"/>
      <c r="F1174"/>
      <c r="G1174"/>
      <c r="H1174"/>
      <c r="R1174"/>
    </row>
    <row r="1175" spans="4:18" ht="12.75">
      <c r="D1175"/>
      <c r="E1175"/>
      <c r="F1175"/>
      <c r="G1175"/>
      <c r="H1175"/>
      <c r="R1175"/>
    </row>
    <row r="1176" spans="4:18" ht="12.75">
      <c r="D1176"/>
      <c r="E1176"/>
      <c r="F1176"/>
      <c r="G1176"/>
      <c r="H1176"/>
      <c r="R1176"/>
    </row>
    <row r="1177" spans="4:18" ht="12.75">
      <c r="D1177"/>
      <c r="E1177"/>
      <c r="F1177"/>
      <c r="G1177"/>
      <c r="H1177"/>
      <c r="R1177"/>
    </row>
    <row r="1178" spans="4:18" ht="12.75">
      <c r="D1178"/>
      <c r="E1178"/>
      <c r="F1178"/>
      <c r="G1178"/>
      <c r="H1178"/>
      <c r="R1178"/>
    </row>
    <row r="1179" spans="4:18" ht="12.75">
      <c r="D1179"/>
      <c r="E1179"/>
      <c r="F1179"/>
      <c r="G1179"/>
      <c r="H1179"/>
      <c r="R1179"/>
    </row>
    <row r="1180" spans="4:18" ht="12.75">
      <c r="D1180"/>
      <c r="E1180"/>
      <c r="F1180"/>
      <c r="G1180"/>
      <c r="H1180"/>
      <c r="R1180"/>
    </row>
    <row r="1181" spans="4:18" ht="12.75">
      <c r="D1181"/>
      <c r="E1181"/>
      <c r="F1181"/>
      <c r="G1181"/>
      <c r="H1181"/>
      <c r="R1181"/>
    </row>
    <row r="1182" spans="4:18" ht="12.75">
      <c r="D1182"/>
      <c r="E1182"/>
      <c r="F1182"/>
      <c r="G1182"/>
      <c r="H1182"/>
      <c r="R1182"/>
    </row>
    <row r="1183" spans="4:18" ht="12.75">
      <c r="D1183"/>
      <c r="E1183"/>
      <c r="F1183"/>
      <c r="G1183"/>
      <c r="H1183"/>
      <c r="R1183"/>
    </row>
    <row r="1184" spans="4:18" ht="12.75">
      <c r="D1184"/>
      <c r="E1184"/>
      <c r="F1184"/>
      <c r="G1184"/>
      <c r="H1184"/>
      <c r="R1184"/>
    </row>
    <row r="1185" spans="4:18" ht="12.75">
      <c r="D1185"/>
      <c r="E1185"/>
      <c r="F1185"/>
      <c r="G1185"/>
      <c r="H1185"/>
      <c r="R1185"/>
    </row>
    <row r="1186" spans="4:18" ht="12.75">
      <c r="D1186"/>
      <c r="E1186"/>
      <c r="F1186"/>
      <c r="G1186"/>
      <c r="H1186"/>
      <c r="R1186"/>
    </row>
    <row r="1187" spans="4:18" ht="12.75">
      <c r="D1187"/>
      <c r="E1187"/>
      <c r="F1187"/>
      <c r="G1187"/>
      <c r="H1187"/>
      <c r="R1187"/>
    </row>
    <row r="1188" spans="4:18" ht="12.75">
      <c r="D1188"/>
      <c r="E1188"/>
      <c r="F1188"/>
      <c r="G1188"/>
      <c r="H1188"/>
      <c r="R1188"/>
    </row>
    <row r="1189" spans="4:18" ht="12.75">
      <c r="D1189"/>
      <c r="E1189"/>
      <c r="F1189"/>
      <c r="G1189"/>
      <c r="H1189"/>
      <c r="R1189"/>
    </row>
    <row r="1190" spans="4:18" ht="12.75">
      <c r="D1190"/>
      <c r="E1190"/>
      <c r="F1190"/>
      <c r="G1190"/>
      <c r="H1190"/>
      <c r="R1190"/>
    </row>
    <row r="1191" spans="4:18" ht="12.75">
      <c r="D1191"/>
      <c r="E1191"/>
      <c r="F1191"/>
      <c r="G1191"/>
      <c r="H1191"/>
      <c r="R1191"/>
    </row>
    <row r="1192" spans="4:18" ht="12.75">
      <c r="D1192"/>
      <c r="E1192"/>
      <c r="F1192"/>
      <c r="G1192"/>
      <c r="H1192"/>
      <c r="R1192"/>
    </row>
    <row r="1193" spans="4:18" ht="12.75">
      <c r="D1193"/>
      <c r="E1193"/>
      <c r="F1193"/>
      <c r="G1193"/>
      <c r="H1193"/>
      <c r="R1193"/>
    </row>
    <row r="1194" spans="4:18" ht="12.75">
      <c r="D1194"/>
      <c r="E1194"/>
      <c r="F1194"/>
      <c r="G1194"/>
      <c r="H1194"/>
      <c r="R1194"/>
    </row>
    <row r="1195" spans="4:18" ht="12.75">
      <c r="D1195"/>
      <c r="E1195"/>
      <c r="F1195"/>
      <c r="G1195"/>
      <c r="H1195"/>
      <c r="R1195"/>
    </row>
    <row r="1196" spans="4:18" ht="12.75">
      <c r="D1196"/>
      <c r="E1196"/>
      <c r="F1196"/>
      <c r="G1196"/>
      <c r="H1196"/>
      <c r="R1196"/>
    </row>
    <row r="1197" spans="4:18" ht="12.75">
      <c r="D1197"/>
      <c r="E1197"/>
      <c r="F1197"/>
      <c r="G1197"/>
      <c r="H1197"/>
      <c r="R1197"/>
    </row>
    <row r="1198" spans="4:18" ht="12.75">
      <c r="D1198"/>
      <c r="E1198"/>
      <c r="F1198"/>
      <c r="G1198"/>
      <c r="H1198"/>
      <c r="R1198"/>
    </row>
    <row r="1199" spans="4:18" ht="12.75">
      <c r="D1199"/>
      <c r="E1199"/>
      <c r="F1199"/>
      <c r="G1199"/>
      <c r="H1199"/>
      <c r="R1199"/>
    </row>
    <row r="1200" spans="4:18" ht="12.75">
      <c r="D1200"/>
      <c r="E1200"/>
      <c r="F1200"/>
      <c r="G1200"/>
      <c r="H1200"/>
      <c r="R1200"/>
    </row>
    <row r="1201" spans="4:18" ht="12.75">
      <c r="D1201"/>
      <c r="E1201"/>
      <c r="F1201"/>
      <c r="G1201"/>
      <c r="H1201"/>
      <c r="R1201"/>
    </row>
    <row r="1202" spans="4:18" ht="12.75">
      <c r="D1202"/>
      <c r="E1202"/>
      <c r="F1202"/>
      <c r="G1202"/>
      <c r="H1202"/>
      <c r="R1202"/>
    </row>
    <row r="1203" spans="4:18" ht="12.75">
      <c r="D1203"/>
      <c r="E1203"/>
      <c r="F1203"/>
      <c r="G1203"/>
      <c r="H1203"/>
      <c r="R1203"/>
    </row>
    <row r="1204" spans="4:18" ht="12.75">
      <c r="D1204"/>
      <c r="E1204"/>
      <c r="F1204"/>
      <c r="G1204"/>
      <c r="H1204"/>
      <c r="R1204"/>
    </row>
    <row r="1205" spans="4:18" ht="12.75">
      <c r="D1205"/>
      <c r="E1205"/>
      <c r="F1205"/>
      <c r="G1205"/>
      <c r="H1205"/>
      <c r="R1205"/>
    </row>
    <row r="1206" spans="4:18" ht="12.75">
      <c r="D1206"/>
      <c r="E1206"/>
      <c r="F1206"/>
      <c r="G1206"/>
      <c r="H1206"/>
      <c r="R1206"/>
    </row>
    <row r="1207" spans="4:18" ht="12.75">
      <c r="D1207"/>
      <c r="E1207"/>
      <c r="F1207"/>
      <c r="G1207"/>
      <c r="H1207"/>
      <c r="R1207"/>
    </row>
    <row r="1208" spans="4:18" ht="12.75">
      <c r="D1208"/>
      <c r="E1208"/>
      <c r="F1208"/>
      <c r="G1208"/>
      <c r="H1208"/>
      <c r="R1208"/>
    </row>
    <row r="1209" spans="4:18" ht="12.75">
      <c r="D1209"/>
      <c r="E1209"/>
      <c r="F1209"/>
      <c r="G1209"/>
      <c r="H1209"/>
      <c r="R1209"/>
    </row>
    <row r="1210" spans="4:18" ht="12.75">
      <c r="D1210"/>
      <c r="E1210"/>
      <c r="F1210"/>
      <c r="G1210"/>
      <c r="H1210"/>
      <c r="R1210"/>
    </row>
    <row r="1211" spans="4:18" ht="12.75">
      <c r="D1211"/>
      <c r="E1211"/>
      <c r="F1211"/>
      <c r="G1211"/>
      <c r="H1211"/>
      <c r="R1211"/>
    </row>
    <row r="1212" spans="4:18" ht="12.75">
      <c r="D1212"/>
      <c r="E1212"/>
      <c r="F1212"/>
      <c r="G1212"/>
      <c r="H1212"/>
      <c r="R1212"/>
    </row>
    <row r="1213" spans="4:18" ht="12.75">
      <c r="D1213"/>
      <c r="E1213"/>
      <c r="F1213"/>
      <c r="G1213"/>
      <c r="H1213"/>
      <c r="R1213"/>
    </row>
    <row r="1214" spans="4:18" ht="12.75">
      <c r="D1214"/>
      <c r="E1214"/>
      <c r="F1214"/>
      <c r="G1214"/>
      <c r="H1214"/>
      <c r="R1214"/>
    </row>
    <row r="1215" spans="4:18" ht="12.75">
      <c r="D1215"/>
      <c r="E1215"/>
      <c r="F1215"/>
      <c r="G1215"/>
      <c r="H1215"/>
      <c r="R1215"/>
    </row>
    <row r="1216" spans="4:18" ht="12.75">
      <c r="D1216"/>
      <c r="E1216"/>
      <c r="F1216"/>
      <c r="G1216"/>
      <c r="H1216"/>
      <c r="R1216"/>
    </row>
    <row r="1217" spans="4:18" ht="12.75">
      <c r="D1217"/>
      <c r="E1217"/>
      <c r="F1217"/>
      <c r="G1217"/>
      <c r="H1217"/>
      <c r="R1217"/>
    </row>
    <row r="1218" spans="4:18" ht="12.75">
      <c r="D1218"/>
      <c r="E1218"/>
      <c r="F1218"/>
      <c r="G1218"/>
      <c r="H1218"/>
      <c r="R1218"/>
    </row>
    <row r="1219" spans="4:18" ht="12.75">
      <c r="D1219"/>
      <c r="E1219"/>
      <c r="F1219"/>
      <c r="G1219"/>
      <c r="H1219"/>
      <c r="R1219"/>
    </row>
    <row r="1220" spans="4:18" ht="12.75">
      <c r="D1220"/>
      <c r="E1220"/>
      <c r="F1220"/>
      <c r="G1220"/>
      <c r="H1220"/>
      <c r="R1220"/>
    </row>
    <row r="1221" spans="4:18" ht="12.75">
      <c r="D1221"/>
      <c r="E1221"/>
      <c r="F1221"/>
      <c r="G1221"/>
      <c r="H1221"/>
      <c r="R1221"/>
    </row>
    <row r="1222" spans="4:18" ht="12.75">
      <c r="D1222"/>
      <c r="E1222"/>
      <c r="F1222"/>
      <c r="G1222"/>
      <c r="H1222"/>
      <c r="R1222"/>
    </row>
    <row r="1223" spans="4:18" ht="12.75">
      <c r="D1223"/>
      <c r="E1223"/>
      <c r="F1223"/>
      <c r="G1223"/>
      <c r="H1223"/>
      <c r="R1223"/>
    </row>
    <row r="1224" spans="4:18" ht="12.75">
      <c r="D1224"/>
      <c r="E1224"/>
      <c r="F1224"/>
      <c r="G1224"/>
      <c r="H1224"/>
      <c r="R1224"/>
    </row>
    <row r="1225" spans="4:18" ht="12.75">
      <c r="D1225"/>
      <c r="E1225"/>
      <c r="F1225"/>
      <c r="G1225"/>
      <c r="H1225"/>
      <c r="R1225"/>
    </row>
    <row r="1226" spans="4:18" ht="12.75">
      <c r="D1226"/>
      <c r="E1226"/>
      <c r="F1226"/>
      <c r="G1226"/>
      <c r="H1226"/>
      <c r="R1226"/>
    </row>
    <row r="1227" spans="4:18" ht="12.75">
      <c r="D1227"/>
      <c r="E1227"/>
      <c r="F1227"/>
      <c r="G1227"/>
      <c r="H1227"/>
      <c r="R1227"/>
    </row>
    <row r="1228" spans="4:18" ht="12.75">
      <c r="D1228"/>
      <c r="E1228"/>
      <c r="F1228"/>
      <c r="G1228"/>
      <c r="H1228"/>
      <c r="R1228"/>
    </row>
    <row r="1229" spans="4:18" ht="12.75">
      <c r="D1229"/>
      <c r="E1229"/>
      <c r="F1229"/>
      <c r="G1229"/>
      <c r="H1229"/>
      <c r="R1229"/>
    </row>
    <row r="1230" spans="4:18" ht="12.75">
      <c r="D1230"/>
      <c r="E1230"/>
      <c r="F1230"/>
      <c r="G1230"/>
      <c r="H1230"/>
      <c r="R1230"/>
    </row>
    <row r="1231" spans="4:18" ht="12.75">
      <c r="D1231"/>
      <c r="E1231"/>
      <c r="F1231"/>
      <c r="G1231"/>
      <c r="H1231"/>
      <c r="R1231"/>
    </row>
    <row r="1232" spans="4:18" ht="12.75">
      <c r="D1232"/>
      <c r="E1232"/>
      <c r="F1232"/>
      <c r="G1232"/>
      <c r="H1232"/>
      <c r="R1232"/>
    </row>
    <row r="1233" spans="4:18" ht="12.75">
      <c r="D1233"/>
      <c r="E1233"/>
      <c r="F1233"/>
      <c r="G1233"/>
      <c r="H1233"/>
      <c r="R1233"/>
    </row>
    <row r="1234" spans="4:18" ht="12.75">
      <c r="D1234"/>
      <c r="E1234"/>
      <c r="F1234"/>
      <c r="G1234"/>
      <c r="H1234"/>
      <c r="R1234"/>
    </row>
    <row r="1235" spans="4:18" ht="12.75">
      <c r="D1235"/>
      <c r="E1235"/>
      <c r="F1235"/>
      <c r="G1235"/>
      <c r="H1235"/>
      <c r="R1235"/>
    </row>
    <row r="1236" spans="4:18" ht="12.75">
      <c r="D1236"/>
      <c r="E1236"/>
      <c r="F1236"/>
      <c r="G1236"/>
      <c r="H1236"/>
      <c r="R1236"/>
    </row>
    <row r="1237" spans="4:18" ht="12.75">
      <c r="D1237"/>
      <c r="E1237"/>
      <c r="F1237"/>
      <c r="G1237"/>
      <c r="H1237"/>
      <c r="R1237"/>
    </row>
    <row r="1238" spans="4:18" ht="12.75">
      <c r="D1238"/>
      <c r="E1238"/>
      <c r="F1238"/>
      <c r="G1238"/>
      <c r="H1238"/>
      <c r="R1238"/>
    </row>
    <row r="1239" spans="4:18" ht="12.75">
      <c r="D1239"/>
      <c r="E1239"/>
      <c r="F1239"/>
      <c r="G1239"/>
      <c r="H1239"/>
      <c r="R1239"/>
    </row>
    <row r="1240" spans="4:18" ht="12.75">
      <c r="D1240"/>
      <c r="E1240"/>
      <c r="F1240"/>
      <c r="G1240"/>
      <c r="H1240"/>
      <c r="R1240"/>
    </row>
    <row r="1241" spans="4:18" ht="12.75">
      <c r="D1241"/>
      <c r="E1241"/>
      <c r="F1241"/>
      <c r="G1241"/>
      <c r="H1241"/>
      <c r="R1241"/>
    </row>
    <row r="1242" spans="4:18" ht="12.75">
      <c r="D1242"/>
      <c r="E1242"/>
      <c r="F1242"/>
      <c r="G1242"/>
      <c r="H1242"/>
      <c r="R1242"/>
    </row>
    <row r="1243" spans="4:18" ht="12.75">
      <c r="D1243"/>
      <c r="E1243"/>
      <c r="F1243"/>
      <c r="G1243"/>
      <c r="H1243"/>
      <c r="R1243"/>
    </row>
    <row r="1244" spans="4:18" ht="12.75">
      <c r="D1244"/>
      <c r="E1244"/>
      <c r="F1244"/>
      <c r="G1244"/>
      <c r="H1244"/>
      <c r="R1244"/>
    </row>
    <row r="1245" spans="4:18" ht="12.75">
      <c r="D1245"/>
      <c r="E1245"/>
      <c r="F1245"/>
      <c r="G1245"/>
      <c r="H1245"/>
      <c r="R1245"/>
    </row>
    <row r="1246" spans="4:18" ht="12.75">
      <c r="D1246"/>
      <c r="E1246"/>
      <c r="F1246"/>
      <c r="G1246"/>
      <c r="H1246"/>
      <c r="R1246"/>
    </row>
    <row r="1247" spans="4:18" ht="12.75">
      <c r="D1247"/>
      <c r="E1247"/>
      <c r="F1247"/>
      <c r="G1247"/>
      <c r="H1247"/>
      <c r="R1247"/>
    </row>
    <row r="1248" spans="4:18" ht="12.75">
      <c r="D1248"/>
      <c r="E1248"/>
      <c r="F1248"/>
      <c r="G1248"/>
      <c r="H1248"/>
      <c r="R1248"/>
    </row>
    <row r="1249" spans="4:18" ht="12.75">
      <c r="D1249"/>
      <c r="E1249"/>
      <c r="F1249"/>
      <c r="G1249"/>
      <c r="H1249"/>
      <c r="R1249"/>
    </row>
    <row r="1250" spans="4:18" ht="12.75">
      <c r="D1250"/>
      <c r="E1250"/>
      <c r="F1250"/>
      <c r="G1250"/>
      <c r="H1250"/>
      <c r="R1250"/>
    </row>
    <row r="1251" spans="4:18" ht="12.75">
      <c r="D1251"/>
      <c r="E1251"/>
      <c r="F1251"/>
      <c r="G1251"/>
      <c r="H1251"/>
      <c r="R1251"/>
    </row>
    <row r="1252" spans="4:18" ht="12.75">
      <c r="D1252"/>
      <c r="E1252"/>
      <c r="F1252"/>
      <c r="G1252"/>
      <c r="H1252"/>
      <c r="R1252"/>
    </row>
    <row r="1253" spans="4:18" ht="12.75">
      <c r="D1253"/>
      <c r="E1253"/>
      <c r="F1253"/>
      <c r="G1253"/>
      <c r="H1253"/>
      <c r="R1253"/>
    </row>
    <row r="1254" spans="4:18" ht="12.75">
      <c r="D1254"/>
      <c r="E1254"/>
      <c r="F1254"/>
      <c r="G1254"/>
      <c r="H1254"/>
      <c r="R1254"/>
    </row>
    <row r="1255" spans="4:18" ht="12.75">
      <c r="D1255"/>
      <c r="E1255"/>
      <c r="F1255"/>
      <c r="G1255"/>
      <c r="H1255"/>
      <c r="R1255"/>
    </row>
    <row r="1256" spans="4:18" ht="12.75">
      <c r="D1256"/>
      <c r="E1256"/>
      <c r="F1256"/>
      <c r="G1256"/>
      <c r="H1256"/>
      <c r="R1256"/>
    </row>
    <row r="1257" spans="4:18" ht="12.75">
      <c r="D1257"/>
      <c r="E1257"/>
      <c r="F1257"/>
      <c r="G1257"/>
      <c r="H1257"/>
      <c r="R1257"/>
    </row>
    <row r="1258" spans="4:18" ht="12.75">
      <c r="D1258"/>
      <c r="E1258"/>
      <c r="F1258"/>
      <c r="G1258"/>
      <c r="H1258"/>
      <c r="R1258"/>
    </row>
    <row r="1259" spans="4:18" ht="12.75">
      <c r="D1259"/>
      <c r="E1259"/>
      <c r="F1259"/>
      <c r="G1259"/>
      <c r="H1259"/>
      <c r="R1259"/>
    </row>
    <row r="1260" spans="4:18" ht="12.75">
      <c r="D1260"/>
      <c r="E1260"/>
      <c r="F1260"/>
      <c r="G1260"/>
      <c r="H1260"/>
      <c r="R1260"/>
    </row>
    <row r="1261" spans="4:18" ht="12.75">
      <c r="D1261"/>
      <c r="E1261"/>
      <c r="F1261"/>
      <c r="G1261"/>
      <c r="H1261"/>
      <c r="R1261"/>
    </row>
    <row r="1262" spans="4:18" ht="12.75">
      <c r="D1262"/>
      <c r="E1262"/>
      <c r="F1262"/>
      <c r="G1262"/>
      <c r="H1262"/>
      <c r="R1262"/>
    </row>
    <row r="1263" spans="4:18" ht="12.75">
      <c r="D1263"/>
      <c r="E1263"/>
      <c r="F1263"/>
      <c r="G1263"/>
      <c r="H1263"/>
      <c r="R1263"/>
    </row>
    <row r="1264" spans="4:18" ht="12.75">
      <c r="D1264"/>
      <c r="E1264"/>
      <c r="F1264"/>
      <c r="G1264"/>
      <c r="H1264"/>
      <c r="R1264"/>
    </row>
    <row r="1265" spans="4:18" ht="12.75">
      <c r="D1265"/>
      <c r="E1265"/>
      <c r="F1265"/>
      <c r="G1265"/>
      <c r="H1265"/>
      <c r="R1265"/>
    </row>
    <row r="1266" spans="4:18" ht="12.75">
      <c r="D1266"/>
      <c r="E1266"/>
      <c r="F1266"/>
      <c r="G1266"/>
      <c r="H1266"/>
      <c r="R1266"/>
    </row>
    <row r="1267" spans="4:18" ht="12.75">
      <c r="D1267"/>
      <c r="E1267"/>
      <c r="F1267"/>
      <c r="G1267"/>
      <c r="H1267"/>
      <c r="R1267"/>
    </row>
    <row r="1268" spans="4:18" ht="12.75">
      <c r="D1268"/>
      <c r="E1268"/>
      <c r="F1268"/>
      <c r="G1268"/>
      <c r="H1268"/>
      <c r="R1268"/>
    </row>
    <row r="1269" spans="4:18" ht="12.75">
      <c r="D1269"/>
      <c r="E1269"/>
      <c r="F1269"/>
      <c r="G1269"/>
      <c r="H1269"/>
      <c r="R1269"/>
    </row>
    <row r="1270" spans="4:18" ht="12.75">
      <c r="D1270"/>
      <c r="E1270"/>
      <c r="F1270"/>
      <c r="G1270"/>
      <c r="H1270"/>
      <c r="R1270"/>
    </row>
    <row r="1271" spans="4:18" ht="12.75">
      <c r="D1271"/>
      <c r="E1271"/>
      <c r="F1271"/>
      <c r="G1271"/>
      <c r="H1271"/>
      <c r="R1271"/>
    </row>
    <row r="1272" spans="4:18" ht="12.75">
      <c r="D1272"/>
      <c r="E1272"/>
      <c r="F1272"/>
      <c r="G1272"/>
      <c r="H1272"/>
      <c r="R1272"/>
    </row>
    <row r="1273" spans="4:18" ht="12.75">
      <c r="D1273"/>
      <c r="E1273"/>
      <c r="F1273"/>
      <c r="G1273"/>
      <c r="H1273"/>
      <c r="R1273"/>
    </row>
    <row r="1274" spans="4:18" ht="12.75">
      <c r="D1274"/>
      <c r="E1274"/>
      <c r="F1274"/>
      <c r="G1274"/>
      <c r="H1274"/>
      <c r="R1274"/>
    </row>
    <row r="1275" spans="4:18" ht="12.75">
      <c r="D1275"/>
      <c r="E1275"/>
      <c r="F1275"/>
      <c r="G1275"/>
      <c r="H1275"/>
      <c r="R1275"/>
    </row>
    <row r="1276" spans="4:18" ht="12.75">
      <c r="D1276"/>
      <c r="E1276"/>
      <c r="F1276"/>
      <c r="G1276"/>
      <c r="H1276"/>
      <c r="R1276"/>
    </row>
    <row r="1277" spans="4:18" ht="12.75">
      <c r="D1277"/>
      <c r="E1277"/>
      <c r="F1277"/>
      <c r="G1277"/>
      <c r="H1277"/>
      <c r="R1277"/>
    </row>
    <row r="1278" spans="4:18" ht="12.75">
      <c r="D1278"/>
      <c r="E1278"/>
      <c r="F1278"/>
      <c r="G1278"/>
      <c r="H1278"/>
      <c r="R1278"/>
    </row>
    <row r="1279" spans="4:18" ht="12.75">
      <c r="D1279"/>
      <c r="E1279"/>
      <c r="F1279"/>
      <c r="G1279"/>
      <c r="H1279"/>
      <c r="R1279"/>
    </row>
    <row r="1280" spans="4:18" ht="12.75">
      <c r="D1280"/>
      <c r="E1280"/>
      <c r="F1280"/>
      <c r="G1280"/>
      <c r="H1280"/>
      <c r="R1280"/>
    </row>
    <row r="1281" spans="4:18" ht="12.75">
      <c r="D1281"/>
      <c r="E1281"/>
      <c r="F1281"/>
      <c r="G1281"/>
      <c r="H1281"/>
      <c r="R1281"/>
    </row>
    <row r="1282" spans="4:18" ht="12.75">
      <c r="D1282"/>
      <c r="E1282"/>
      <c r="F1282"/>
      <c r="G1282"/>
      <c r="H1282"/>
      <c r="R1282"/>
    </row>
    <row r="1283" spans="4:18" ht="12.75">
      <c r="D1283"/>
      <c r="E1283"/>
      <c r="F1283"/>
      <c r="G1283"/>
      <c r="H1283"/>
      <c r="R1283"/>
    </row>
    <row r="1284" spans="4:18" ht="12.75">
      <c r="D1284"/>
      <c r="E1284"/>
      <c r="F1284"/>
      <c r="G1284"/>
      <c r="H1284"/>
      <c r="R1284"/>
    </row>
    <row r="1285" spans="4:18" ht="12.75">
      <c r="D1285"/>
      <c r="E1285"/>
      <c r="F1285"/>
      <c r="G1285"/>
      <c r="H1285"/>
      <c r="R1285"/>
    </row>
    <row r="1286" spans="4:18" ht="12.75">
      <c r="D1286"/>
      <c r="E1286"/>
      <c r="F1286"/>
      <c r="G1286"/>
      <c r="H1286"/>
      <c r="R1286"/>
    </row>
    <row r="1287" spans="4:18" ht="12.75">
      <c r="D1287"/>
      <c r="E1287"/>
      <c r="F1287"/>
      <c r="G1287"/>
      <c r="H1287"/>
      <c r="R1287"/>
    </row>
    <row r="1288" spans="4:18" ht="12.75">
      <c r="D1288"/>
      <c r="E1288"/>
      <c r="F1288"/>
      <c r="G1288"/>
      <c r="H1288"/>
      <c r="R1288"/>
    </row>
    <row r="1289" spans="4:18" ht="12.75">
      <c r="D1289"/>
      <c r="E1289"/>
      <c r="F1289"/>
      <c r="G1289"/>
      <c r="H1289"/>
      <c r="R1289"/>
    </row>
    <row r="1290" spans="4:18" ht="12.75">
      <c r="D1290"/>
      <c r="E1290"/>
      <c r="F1290"/>
      <c r="G1290"/>
      <c r="H1290"/>
      <c r="R1290"/>
    </row>
    <row r="1291" spans="4:18" ht="12.75">
      <c r="D1291"/>
      <c r="E1291"/>
      <c r="F1291"/>
      <c r="G1291"/>
      <c r="H1291"/>
      <c r="R1291"/>
    </row>
    <row r="1292" spans="4:18" ht="12.75">
      <c r="D1292"/>
      <c r="E1292"/>
      <c r="F1292"/>
      <c r="G1292"/>
      <c r="H1292"/>
      <c r="R1292"/>
    </row>
    <row r="1293" spans="4:18" ht="12.75">
      <c r="D1293"/>
      <c r="E1293"/>
      <c r="F1293"/>
      <c r="G1293"/>
      <c r="H1293"/>
      <c r="R1293"/>
    </row>
    <row r="1294" spans="4:18" ht="12.75">
      <c r="D1294"/>
      <c r="E1294"/>
      <c r="F1294"/>
      <c r="G1294"/>
      <c r="H1294"/>
      <c r="R1294"/>
    </row>
    <row r="1295" spans="4:18" ht="12.75">
      <c r="D1295"/>
      <c r="E1295"/>
      <c r="F1295"/>
      <c r="G1295"/>
      <c r="H1295"/>
      <c r="R1295"/>
    </row>
    <row r="1296" spans="4:18" ht="12.75">
      <c r="D1296"/>
      <c r="E1296"/>
      <c r="F1296"/>
      <c r="G1296"/>
      <c r="H1296"/>
      <c r="R1296"/>
    </row>
    <row r="1297" spans="4:18" ht="12.75">
      <c r="D1297"/>
      <c r="E1297"/>
      <c r="F1297"/>
      <c r="G1297"/>
      <c r="H1297"/>
      <c r="R1297"/>
    </row>
    <row r="1298" spans="4:18" ht="12.75">
      <c r="D1298"/>
      <c r="E1298"/>
      <c r="F1298"/>
      <c r="G1298"/>
      <c r="H1298"/>
      <c r="R1298"/>
    </row>
    <row r="1299" spans="4:18" ht="12.75">
      <c r="D1299"/>
      <c r="E1299"/>
      <c r="F1299"/>
      <c r="G1299"/>
      <c r="H1299"/>
      <c r="R1299"/>
    </row>
    <row r="1300" spans="4:18" ht="12.75">
      <c r="D1300"/>
      <c r="E1300"/>
      <c r="F1300"/>
      <c r="G1300"/>
      <c r="H1300"/>
      <c r="R1300"/>
    </row>
    <row r="1301" spans="4:18" ht="12.75">
      <c r="D1301"/>
      <c r="E1301"/>
      <c r="F1301"/>
      <c r="G1301"/>
      <c r="H1301"/>
      <c r="R1301"/>
    </row>
    <row r="1302" spans="4:18" ht="12.75">
      <c r="D1302"/>
      <c r="E1302"/>
      <c r="F1302"/>
      <c r="G1302"/>
      <c r="H1302"/>
      <c r="R1302"/>
    </row>
    <row r="1303" spans="4:18" ht="12.75">
      <c r="D1303"/>
      <c r="E1303"/>
      <c r="F1303"/>
      <c r="G1303"/>
      <c r="H1303"/>
      <c r="R1303"/>
    </row>
    <row r="1304" spans="4:18" ht="12.75">
      <c r="D1304"/>
      <c r="E1304"/>
      <c r="F1304"/>
      <c r="G1304"/>
      <c r="H1304"/>
      <c r="R1304"/>
    </row>
    <row r="1305" spans="4:18" ht="12.75">
      <c r="D1305"/>
      <c r="E1305"/>
      <c r="F1305"/>
      <c r="G1305"/>
      <c r="H1305"/>
      <c r="R1305"/>
    </row>
    <row r="1306" spans="4:18" ht="12.75">
      <c r="D1306"/>
      <c r="E1306"/>
      <c r="F1306"/>
      <c r="G1306"/>
      <c r="H1306"/>
      <c r="R1306"/>
    </row>
    <row r="1307" spans="4:18" ht="12.75">
      <c r="D1307"/>
      <c r="E1307"/>
      <c r="F1307"/>
      <c r="G1307"/>
      <c r="H1307"/>
      <c r="R1307"/>
    </row>
    <row r="1308" spans="4:18" ht="12.75">
      <c r="D1308"/>
      <c r="E1308"/>
      <c r="F1308"/>
      <c r="G1308"/>
      <c r="H1308"/>
      <c r="R1308"/>
    </row>
    <row r="1309" spans="4:18" ht="12.75">
      <c r="D1309"/>
      <c r="E1309"/>
      <c r="F1309"/>
      <c r="G1309"/>
      <c r="H1309"/>
      <c r="R1309"/>
    </row>
    <row r="1310" spans="4:18" ht="12.75">
      <c r="D1310"/>
      <c r="E1310"/>
      <c r="F1310"/>
      <c r="G1310"/>
      <c r="H1310"/>
      <c r="R1310"/>
    </row>
    <row r="1311" spans="4:18" ht="12.75">
      <c r="D1311"/>
      <c r="E1311"/>
      <c r="F1311"/>
      <c r="G1311"/>
      <c r="H1311"/>
      <c r="R1311"/>
    </row>
    <row r="1312" spans="4:18" ht="12.75">
      <c r="D1312"/>
      <c r="E1312"/>
      <c r="F1312"/>
      <c r="G1312"/>
      <c r="H1312"/>
      <c r="R1312"/>
    </row>
    <row r="1313" spans="4:18" ht="12.75">
      <c r="D1313"/>
      <c r="E1313"/>
      <c r="F1313"/>
      <c r="G1313"/>
      <c r="H1313"/>
      <c r="R1313"/>
    </row>
    <row r="1314" spans="4:18" ht="12.75">
      <c r="D1314"/>
      <c r="E1314"/>
      <c r="F1314"/>
      <c r="G1314"/>
      <c r="H1314"/>
      <c r="R1314"/>
    </row>
    <row r="1315" spans="4:18" ht="12.75">
      <c r="D1315"/>
      <c r="E1315"/>
      <c r="F1315"/>
      <c r="G1315"/>
      <c r="H1315"/>
      <c r="R1315"/>
    </row>
    <row r="1316" spans="4:18" ht="12.75">
      <c r="D1316"/>
      <c r="E1316"/>
      <c r="F1316"/>
      <c r="G1316"/>
      <c r="H1316"/>
      <c r="R1316"/>
    </row>
    <row r="1317" spans="4:18" ht="12.75">
      <c r="D1317"/>
      <c r="E1317"/>
      <c r="F1317"/>
      <c r="G1317"/>
      <c r="H1317"/>
      <c r="R1317"/>
    </row>
    <row r="1318" spans="4:18" ht="12.75">
      <c r="D1318"/>
      <c r="E1318"/>
      <c r="F1318"/>
      <c r="G1318"/>
      <c r="H1318"/>
      <c r="R1318"/>
    </row>
    <row r="1319" spans="4:18" ht="12.75">
      <c r="D1319"/>
      <c r="E1319"/>
      <c r="F1319"/>
      <c r="G1319"/>
      <c r="H1319"/>
      <c r="R1319"/>
    </row>
    <row r="1320" spans="4:18" ht="12.75">
      <c r="D1320"/>
      <c r="E1320"/>
      <c r="F1320"/>
      <c r="G1320"/>
      <c r="H1320"/>
      <c r="R1320"/>
    </row>
    <row r="1321" spans="4:18" ht="12.75">
      <c r="D1321"/>
      <c r="E1321"/>
      <c r="F1321"/>
      <c r="G1321"/>
      <c r="H1321"/>
      <c r="R1321"/>
    </row>
    <row r="1322" spans="4:18" ht="12.75">
      <c r="D1322"/>
      <c r="E1322"/>
      <c r="F1322"/>
      <c r="G1322"/>
      <c r="H1322"/>
      <c r="R1322"/>
    </row>
    <row r="1323" spans="4:18" ht="12.75">
      <c r="D1323"/>
      <c r="E1323"/>
      <c r="F1323"/>
      <c r="G1323"/>
      <c r="H1323"/>
      <c r="R1323"/>
    </row>
    <row r="1324" spans="4:18" ht="12.75">
      <c r="D1324"/>
      <c r="E1324"/>
      <c r="F1324"/>
      <c r="G1324"/>
      <c r="H1324"/>
      <c r="R1324"/>
    </row>
    <row r="1325" spans="4:18" ht="12.75">
      <c r="D1325"/>
      <c r="E1325"/>
      <c r="F1325"/>
      <c r="G1325"/>
      <c r="H1325"/>
      <c r="R1325"/>
    </row>
    <row r="1326" spans="4:18" ht="12.75">
      <c r="D1326"/>
      <c r="E1326"/>
      <c r="F1326"/>
      <c r="G1326"/>
      <c r="H1326"/>
      <c r="R1326"/>
    </row>
    <row r="1327" spans="4:18" ht="12.75">
      <c r="D1327"/>
      <c r="E1327"/>
      <c r="F1327"/>
      <c r="G1327"/>
      <c r="H1327"/>
      <c r="R1327"/>
    </row>
    <row r="1328" spans="4:18" ht="12.75">
      <c r="D1328"/>
      <c r="E1328"/>
      <c r="F1328"/>
      <c r="G1328"/>
      <c r="H1328"/>
      <c r="R1328"/>
    </row>
    <row r="1329" spans="4:18" ht="12.75">
      <c r="D1329"/>
      <c r="E1329"/>
      <c r="F1329"/>
      <c r="G1329"/>
      <c r="H1329"/>
      <c r="R1329"/>
    </row>
    <row r="1330" spans="4:18" ht="12.75">
      <c r="D1330"/>
      <c r="E1330"/>
      <c r="F1330"/>
      <c r="G1330"/>
      <c r="H1330"/>
      <c r="R1330"/>
    </row>
    <row r="1331" spans="4:18" ht="12.75">
      <c r="D1331"/>
      <c r="E1331"/>
      <c r="F1331"/>
      <c r="G1331"/>
      <c r="H1331"/>
      <c r="R1331"/>
    </row>
    <row r="1332" spans="4:18" ht="12.75">
      <c r="D1332"/>
      <c r="E1332"/>
      <c r="F1332"/>
      <c r="G1332"/>
      <c r="H1332"/>
      <c r="R1332"/>
    </row>
    <row r="1333" spans="4:18" ht="12.75">
      <c r="D1333"/>
      <c r="E1333"/>
      <c r="F1333"/>
      <c r="G1333"/>
      <c r="H1333"/>
      <c r="R1333"/>
    </row>
    <row r="1334" spans="4:18" ht="12.75">
      <c r="D1334"/>
      <c r="E1334"/>
      <c r="F1334"/>
      <c r="G1334"/>
      <c r="H1334"/>
      <c r="R1334"/>
    </row>
    <row r="1335" spans="4:18" ht="12.75">
      <c r="D1335"/>
      <c r="E1335"/>
      <c r="F1335"/>
      <c r="G1335"/>
      <c r="H1335"/>
      <c r="R1335"/>
    </row>
    <row r="1336" spans="4:18" ht="12.75">
      <c r="D1336"/>
      <c r="E1336"/>
      <c r="F1336"/>
      <c r="G1336"/>
      <c r="H1336"/>
      <c r="R1336"/>
    </row>
    <row r="1337" spans="4:18" ht="12.75">
      <c r="D1337"/>
      <c r="E1337"/>
      <c r="F1337"/>
      <c r="G1337"/>
      <c r="H1337"/>
      <c r="R1337"/>
    </row>
    <row r="1338" spans="4:18" ht="12.75">
      <c r="D1338"/>
      <c r="E1338"/>
      <c r="F1338"/>
      <c r="G1338"/>
      <c r="H1338"/>
      <c r="R1338"/>
    </row>
    <row r="1339" spans="4:18" ht="12.75">
      <c r="D1339"/>
      <c r="E1339"/>
      <c r="F1339"/>
      <c r="G1339"/>
      <c r="H1339"/>
      <c r="R1339"/>
    </row>
    <row r="1340" spans="4:18" ht="12.75">
      <c r="D1340"/>
      <c r="E1340"/>
      <c r="F1340"/>
      <c r="G1340"/>
      <c r="H1340"/>
      <c r="R1340"/>
    </row>
    <row r="1341" spans="4:18" ht="12.75">
      <c r="D1341"/>
      <c r="E1341"/>
      <c r="F1341"/>
      <c r="G1341"/>
      <c r="H1341"/>
      <c r="R1341"/>
    </row>
    <row r="1342" spans="4:18" ht="12.75">
      <c r="D1342"/>
      <c r="E1342"/>
      <c r="F1342"/>
      <c r="G1342"/>
      <c r="H1342"/>
      <c r="R1342"/>
    </row>
    <row r="1343" spans="4:18" ht="12.75">
      <c r="D1343"/>
      <c r="E1343"/>
      <c r="F1343"/>
      <c r="G1343"/>
      <c r="H1343"/>
      <c r="R1343"/>
    </row>
    <row r="1344" spans="4:18" ht="12.75">
      <c r="D1344"/>
      <c r="E1344"/>
      <c r="F1344"/>
      <c r="G1344"/>
      <c r="H1344"/>
      <c r="R1344"/>
    </row>
    <row r="1345" spans="4:18" ht="12.75">
      <c r="D1345"/>
      <c r="E1345"/>
      <c r="F1345"/>
      <c r="G1345"/>
      <c r="H1345"/>
      <c r="R1345"/>
    </row>
    <row r="1346" spans="4:18" ht="12.75">
      <c r="D1346"/>
      <c r="E1346"/>
      <c r="F1346"/>
      <c r="G1346"/>
      <c r="H1346"/>
      <c r="R1346"/>
    </row>
    <row r="1347" spans="4:18" ht="12.75">
      <c r="D1347"/>
      <c r="E1347"/>
      <c r="F1347"/>
      <c r="G1347"/>
      <c r="H1347"/>
      <c r="R1347"/>
    </row>
    <row r="1348" spans="4:18" ht="12.75">
      <c r="D1348"/>
      <c r="E1348"/>
      <c r="F1348"/>
      <c r="G1348"/>
      <c r="H1348"/>
      <c r="R1348"/>
    </row>
    <row r="1349" spans="4:18" ht="12.75">
      <c r="D1349"/>
      <c r="E1349"/>
      <c r="F1349"/>
      <c r="G1349"/>
      <c r="H1349"/>
      <c r="R1349"/>
    </row>
    <row r="1350" spans="4:18" ht="12.75">
      <c r="D1350"/>
      <c r="E1350"/>
      <c r="F1350"/>
      <c r="G1350"/>
      <c r="H1350"/>
      <c r="R1350"/>
    </row>
    <row r="1351" spans="4:18" ht="12.75">
      <c r="D1351"/>
      <c r="E1351"/>
      <c r="F1351"/>
      <c r="G1351"/>
      <c r="H1351"/>
      <c r="R1351"/>
    </row>
    <row r="1352" spans="4:18" ht="12.75">
      <c r="D1352"/>
      <c r="E1352"/>
      <c r="F1352"/>
      <c r="G1352"/>
      <c r="H1352"/>
      <c r="R1352"/>
    </row>
    <row r="1353" spans="4:18" ht="12.75">
      <c r="D1353"/>
      <c r="E1353"/>
      <c r="F1353"/>
      <c r="G1353"/>
      <c r="H1353"/>
      <c r="R1353"/>
    </row>
    <row r="1354" spans="4:18" ht="12.75">
      <c r="D1354"/>
      <c r="E1354"/>
      <c r="F1354"/>
      <c r="G1354"/>
      <c r="H1354"/>
      <c r="R1354"/>
    </row>
    <row r="1355" spans="4:18" ht="12.75">
      <c r="D1355"/>
      <c r="E1355"/>
      <c r="F1355"/>
      <c r="G1355"/>
      <c r="H1355"/>
      <c r="R1355"/>
    </row>
    <row r="1356" spans="4:18" ht="12.75">
      <c r="D1356"/>
      <c r="E1356"/>
      <c r="F1356"/>
      <c r="G1356"/>
      <c r="H1356"/>
      <c r="R1356"/>
    </row>
    <row r="1357" spans="4:18" ht="12.75">
      <c r="D1357"/>
      <c r="E1357"/>
      <c r="F1357"/>
      <c r="G1357"/>
      <c r="H1357"/>
      <c r="R1357"/>
    </row>
    <row r="1358" spans="4:18" ht="12.75">
      <c r="D1358"/>
      <c r="E1358"/>
      <c r="F1358"/>
      <c r="G1358"/>
      <c r="H1358"/>
      <c r="R1358"/>
    </row>
    <row r="1359" spans="4:18" ht="12.75">
      <c r="D1359"/>
      <c r="E1359"/>
      <c r="F1359"/>
      <c r="G1359"/>
      <c r="H1359"/>
      <c r="R1359"/>
    </row>
    <row r="1360" spans="4:18" ht="12.75">
      <c r="D1360"/>
      <c r="E1360"/>
      <c r="F1360"/>
      <c r="G1360"/>
      <c r="H1360"/>
      <c r="R1360"/>
    </row>
    <row r="1361" spans="4:18" ht="12.75">
      <c r="D1361"/>
      <c r="E1361"/>
      <c r="F1361"/>
      <c r="G1361"/>
      <c r="H1361"/>
      <c r="R1361"/>
    </row>
    <row r="1362" spans="4:18" ht="12.75">
      <c r="D1362"/>
      <c r="E1362"/>
      <c r="F1362"/>
      <c r="G1362"/>
      <c r="H1362"/>
      <c r="R1362"/>
    </row>
    <row r="1363" spans="4:18" ht="12.75">
      <c r="D1363"/>
      <c r="E1363"/>
      <c r="F1363"/>
      <c r="G1363"/>
      <c r="H1363"/>
      <c r="R1363"/>
    </row>
    <row r="1364" spans="4:18" ht="12.75">
      <c r="D1364"/>
      <c r="E1364"/>
      <c r="F1364"/>
      <c r="G1364"/>
      <c r="H1364"/>
      <c r="R1364"/>
    </row>
    <row r="1365" spans="4:18" ht="12.75">
      <c r="D1365"/>
      <c r="E1365"/>
      <c r="F1365"/>
      <c r="G1365"/>
      <c r="H1365"/>
      <c r="R1365"/>
    </row>
    <row r="1366" spans="4:18" ht="12.75">
      <c r="D1366"/>
      <c r="E1366"/>
      <c r="F1366"/>
      <c r="G1366"/>
      <c r="H1366"/>
      <c r="R1366"/>
    </row>
    <row r="1367" spans="4:18" ht="12.75">
      <c r="D1367"/>
      <c r="E1367"/>
      <c r="F1367"/>
      <c r="G1367"/>
      <c r="H1367"/>
      <c r="R1367"/>
    </row>
    <row r="1368" spans="4:18" ht="12.75">
      <c r="D1368"/>
      <c r="E1368"/>
      <c r="F1368"/>
      <c r="G1368"/>
      <c r="H1368"/>
      <c r="R1368"/>
    </row>
    <row r="1369" spans="4:18" ht="12.75">
      <c r="D1369"/>
      <c r="E1369"/>
      <c r="F1369"/>
      <c r="G1369"/>
      <c r="H1369"/>
      <c r="R1369"/>
    </row>
    <row r="1370" spans="4:18" ht="12.75">
      <c r="D1370"/>
      <c r="E1370"/>
      <c r="F1370"/>
      <c r="G1370"/>
      <c r="H1370"/>
      <c r="R1370"/>
    </row>
    <row r="1371" spans="4:18" ht="12.75">
      <c r="D1371"/>
      <c r="E1371"/>
      <c r="F1371"/>
      <c r="G1371"/>
      <c r="H1371"/>
      <c r="R1371"/>
    </row>
    <row r="1372" spans="4:18" ht="12.75">
      <c r="D1372"/>
      <c r="E1372"/>
      <c r="F1372"/>
      <c r="G1372"/>
      <c r="H1372"/>
      <c r="R1372"/>
    </row>
    <row r="1373" spans="4:18" ht="12.75">
      <c r="D1373"/>
      <c r="E1373"/>
      <c r="F1373"/>
      <c r="G1373"/>
      <c r="H1373"/>
      <c r="R1373"/>
    </row>
    <row r="1374" spans="4:18" ht="12.75">
      <c r="D1374"/>
      <c r="E1374"/>
      <c r="F1374"/>
      <c r="G1374"/>
      <c r="H1374"/>
      <c r="R1374"/>
    </row>
    <row r="1375" spans="4:18" ht="12.75">
      <c r="D1375"/>
      <c r="E1375"/>
      <c r="F1375"/>
      <c r="G1375"/>
      <c r="H1375"/>
      <c r="R1375"/>
    </row>
    <row r="1376" spans="4:18" ht="12.75">
      <c r="D1376"/>
      <c r="E1376"/>
      <c r="F1376"/>
      <c r="G1376"/>
      <c r="H1376"/>
      <c r="R1376"/>
    </row>
    <row r="1377" spans="4:18" ht="12.75">
      <c r="D1377"/>
      <c r="E1377"/>
      <c r="F1377"/>
      <c r="G1377"/>
      <c r="H1377"/>
      <c r="R1377"/>
    </row>
    <row r="1378" spans="4:18" ht="12.75">
      <c r="D1378"/>
      <c r="E1378"/>
      <c r="F1378"/>
      <c r="G1378"/>
      <c r="H1378"/>
      <c r="R1378"/>
    </row>
    <row r="1379" spans="4:18" ht="12.75">
      <c r="D1379"/>
      <c r="E1379"/>
      <c r="F1379"/>
      <c r="G1379"/>
      <c r="H1379"/>
      <c r="R1379"/>
    </row>
    <row r="1380" spans="4:18" ht="12.75">
      <c r="D1380"/>
      <c r="E1380"/>
      <c r="F1380"/>
      <c r="G1380"/>
      <c r="H1380"/>
      <c r="R1380"/>
    </row>
    <row r="1381" spans="4:18" ht="12.75">
      <c r="D1381"/>
      <c r="E1381"/>
      <c r="F1381"/>
      <c r="G1381"/>
      <c r="H1381"/>
      <c r="R1381"/>
    </row>
    <row r="1382" spans="4:18" ht="12.75">
      <c r="D1382"/>
      <c r="E1382"/>
      <c r="F1382"/>
      <c r="G1382"/>
      <c r="H1382"/>
      <c r="R1382"/>
    </row>
    <row r="1383" spans="4:18" ht="12.75">
      <c r="D1383"/>
      <c r="E1383"/>
      <c r="F1383"/>
      <c r="G1383"/>
      <c r="H1383"/>
      <c r="R1383"/>
    </row>
    <row r="1384" spans="4:18" ht="12.75">
      <c r="D1384"/>
      <c r="E1384"/>
      <c r="F1384"/>
      <c r="G1384"/>
      <c r="H1384"/>
      <c r="R1384"/>
    </row>
    <row r="1385" spans="4:18" ht="12.75">
      <c r="D1385"/>
      <c r="E1385"/>
      <c r="F1385"/>
      <c r="G1385"/>
      <c r="H1385"/>
      <c r="R1385"/>
    </row>
    <row r="1386" spans="4:18" ht="12.75">
      <c r="D1386"/>
      <c r="E1386"/>
      <c r="F1386"/>
      <c r="G1386"/>
      <c r="H1386"/>
      <c r="R1386"/>
    </row>
    <row r="1387" spans="4:18" ht="12.75">
      <c r="D1387"/>
      <c r="E1387"/>
      <c r="F1387"/>
      <c r="G1387"/>
      <c r="H1387"/>
      <c r="R1387"/>
    </row>
    <row r="1388" spans="4:18" ht="12.75">
      <c r="D1388"/>
      <c r="E1388"/>
      <c r="F1388"/>
      <c r="G1388"/>
      <c r="H1388"/>
      <c r="R1388"/>
    </row>
    <row r="1389" spans="4:18" ht="12.75">
      <c r="D1389"/>
      <c r="E1389"/>
      <c r="F1389"/>
      <c r="G1389"/>
      <c r="H1389"/>
      <c r="R1389"/>
    </row>
    <row r="1390" spans="4:18" ht="12.75">
      <c r="D1390"/>
      <c r="E1390"/>
      <c r="F1390"/>
      <c r="G1390"/>
      <c r="H1390"/>
      <c r="R1390"/>
    </row>
    <row r="1391" spans="4:18" ht="12.75">
      <c r="D1391"/>
      <c r="E1391"/>
      <c r="F1391"/>
      <c r="G1391"/>
      <c r="H1391"/>
      <c r="R1391"/>
    </row>
    <row r="1392" spans="4:18" ht="12.75">
      <c r="D1392"/>
      <c r="E1392"/>
      <c r="F1392"/>
      <c r="G1392"/>
      <c r="H1392"/>
      <c r="R1392"/>
    </row>
    <row r="1393" spans="4:18" ht="12.75">
      <c r="D1393"/>
      <c r="E1393"/>
      <c r="F1393"/>
      <c r="G1393"/>
      <c r="H1393"/>
      <c r="R1393"/>
    </row>
    <row r="1394" spans="4:18" ht="12.75">
      <c r="D1394"/>
      <c r="E1394"/>
      <c r="F1394"/>
      <c r="G1394"/>
      <c r="H1394"/>
      <c r="R1394"/>
    </row>
    <row r="1395" spans="4:18" ht="12.75">
      <c r="D1395"/>
      <c r="E1395"/>
      <c r="F1395"/>
      <c r="G1395"/>
      <c r="H1395"/>
      <c r="R1395"/>
    </row>
    <row r="1396" spans="4:18" ht="12.75">
      <c r="D1396"/>
      <c r="E1396"/>
      <c r="F1396"/>
      <c r="G1396"/>
      <c r="H1396"/>
      <c r="R1396"/>
    </row>
    <row r="1397" spans="4:18" ht="12.75">
      <c r="D1397"/>
      <c r="E1397"/>
      <c r="F1397"/>
      <c r="G1397"/>
      <c r="H1397"/>
      <c r="R1397"/>
    </row>
    <row r="1398" spans="4:18" ht="12.75">
      <c r="D1398"/>
      <c r="E1398"/>
      <c r="F1398"/>
      <c r="G1398"/>
      <c r="H1398"/>
      <c r="R1398"/>
    </row>
    <row r="1399" spans="4:18" ht="12.75">
      <c r="D1399"/>
      <c r="E1399"/>
      <c r="F1399"/>
      <c r="G1399"/>
      <c r="H1399"/>
      <c r="R1399"/>
    </row>
    <row r="1400" spans="4:18" ht="12.75">
      <c r="D1400"/>
      <c r="E1400"/>
      <c r="F1400"/>
      <c r="G1400"/>
      <c r="H1400"/>
      <c r="R1400"/>
    </row>
    <row r="1401" spans="4:18" ht="12.75">
      <c r="D1401"/>
      <c r="E1401"/>
      <c r="F1401"/>
      <c r="G1401"/>
      <c r="H1401"/>
      <c r="R1401"/>
    </row>
    <row r="1402" spans="4:18" ht="12.75">
      <c r="D1402"/>
      <c r="E1402"/>
      <c r="F1402"/>
      <c r="G1402"/>
      <c r="H1402"/>
      <c r="R1402"/>
    </row>
    <row r="1403" spans="4:18" ht="12.75">
      <c r="D1403"/>
      <c r="E1403"/>
      <c r="F1403"/>
      <c r="G1403"/>
      <c r="H1403"/>
      <c r="R1403"/>
    </row>
    <row r="1404" spans="4:18" ht="12.75">
      <c r="D1404"/>
      <c r="E1404"/>
      <c r="F1404"/>
      <c r="G1404"/>
      <c r="H1404"/>
      <c r="R1404"/>
    </row>
    <row r="1405" spans="4:18" ht="12.75">
      <c r="D1405"/>
      <c r="E1405"/>
      <c r="F1405"/>
      <c r="G1405"/>
      <c r="H1405"/>
      <c r="R1405"/>
    </row>
    <row r="1406" spans="4:18" ht="12.75">
      <c r="D1406"/>
      <c r="E1406"/>
      <c r="F1406"/>
      <c r="G1406"/>
      <c r="H1406"/>
      <c r="R1406"/>
    </row>
    <row r="1407" spans="4:18" ht="12.75">
      <c r="D1407"/>
      <c r="E1407"/>
      <c r="F1407"/>
      <c r="G1407"/>
      <c r="H1407"/>
      <c r="R1407"/>
    </row>
    <row r="1408" spans="4:18" ht="12.75">
      <c r="D1408"/>
      <c r="E1408"/>
      <c r="F1408"/>
      <c r="G1408"/>
      <c r="H1408"/>
      <c r="R1408"/>
    </row>
    <row r="1409" spans="4:18" ht="12.75">
      <c r="D1409"/>
      <c r="E1409"/>
      <c r="F1409"/>
      <c r="G1409"/>
      <c r="H1409"/>
      <c r="R1409"/>
    </row>
    <row r="1410" spans="4:18" ht="12.75">
      <c r="D1410"/>
      <c r="E1410"/>
      <c r="F1410"/>
      <c r="G1410"/>
      <c r="H1410"/>
      <c r="R1410"/>
    </row>
    <row r="1411" spans="4:18" ht="12.75">
      <c r="D1411"/>
      <c r="E1411"/>
      <c r="F1411"/>
      <c r="G1411"/>
      <c r="H1411"/>
      <c r="R1411"/>
    </row>
    <row r="1412" spans="4:18" ht="12.75">
      <c r="D1412"/>
      <c r="E1412"/>
      <c r="F1412"/>
      <c r="G1412"/>
      <c r="H1412"/>
      <c r="R1412"/>
    </row>
    <row r="1413" spans="4:18" ht="12.75">
      <c r="D1413"/>
      <c r="E1413"/>
      <c r="F1413"/>
      <c r="G1413"/>
      <c r="H1413"/>
      <c r="R1413"/>
    </row>
    <row r="1414" spans="4:18" ht="12.75">
      <c r="D1414"/>
      <c r="E1414"/>
      <c r="F1414"/>
      <c r="G1414"/>
      <c r="H1414"/>
      <c r="R1414"/>
    </row>
    <row r="1415" spans="4:18" ht="12.75">
      <c r="D1415"/>
      <c r="E1415"/>
      <c r="F1415"/>
      <c r="G1415"/>
      <c r="H1415"/>
      <c r="R1415"/>
    </row>
    <row r="1416" spans="4:18" ht="12.75">
      <c r="D1416"/>
      <c r="E1416"/>
      <c r="F1416"/>
      <c r="G1416"/>
      <c r="H1416"/>
      <c r="R1416"/>
    </row>
    <row r="1417" spans="4:18" ht="12.75">
      <c r="D1417"/>
      <c r="E1417"/>
      <c r="F1417"/>
      <c r="G1417"/>
      <c r="H1417"/>
      <c r="R1417"/>
    </row>
    <row r="1418" spans="4:18" ht="12.75">
      <c r="D1418"/>
      <c r="E1418"/>
      <c r="F1418"/>
      <c r="G1418"/>
      <c r="H1418"/>
      <c r="R1418"/>
    </row>
    <row r="1419" spans="4:18" ht="12.75">
      <c r="D1419"/>
      <c r="E1419"/>
      <c r="F1419"/>
      <c r="G1419"/>
      <c r="H1419"/>
      <c r="R1419"/>
    </row>
    <row r="1420" spans="4:18" ht="12.75">
      <c r="D1420"/>
      <c r="E1420"/>
      <c r="F1420"/>
      <c r="G1420"/>
      <c r="H1420"/>
      <c r="R1420"/>
    </row>
    <row r="1421" spans="4:18" ht="12.75">
      <c r="D1421"/>
      <c r="E1421"/>
      <c r="F1421"/>
      <c r="G1421"/>
      <c r="H1421"/>
      <c r="R1421"/>
    </row>
    <row r="1422" spans="4:18" ht="12.75">
      <c r="D1422"/>
      <c r="E1422"/>
      <c r="F1422"/>
      <c r="G1422"/>
      <c r="H1422"/>
      <c r="R1422"/>
    </row>
    <row r="1423" spans="4:18" ht="12.75">
      <c r="D1423"/>
      <c r="E1423"/>
      <c r="F1423"/>
      <c r="G1423"/>
      <c r="H1423"/>
      <c r="R1423"/>
    </row>
    <row r="1424" spans="4:18" ht="12.75">
      <c r="D1424"/>
      <c r="E1424"/>
      <c r="F1424"/>
      <c r="G1424"/>
      <c r="H1424"/>
      <c r="R1424"/>
    </row>
    <row r="1425" spans="4:18" ht="12.75">
      <c r="D1425"/>
      <c r="E1425"/>
      <c r="F1425"/>
      <c r="G1425"/>
      <c r="H1425"/>
      <c r="R1425"/>
    </row>
    <row r="1426" spans="4:18" ht="12.75">
      <c r="D1426"/>
      <c r="E1426"/>
      <c r="F1426"/>
      <c r="G1426"/>
      <c r="H1426"/>
      <c r="R1426"/>
    </row>
    <row r="1427" spans="4:18" ht="12.75">
      <c r="D1427"/>
      <c r="E1427"/>
      <c r="F1427"/>
      <c r="G1427"/>
      <c r="H1427"/>
      <c r="R1427"/>
    </row>
    <row r="1428" spans="4:18" ht="12.75">
      <c r="D1428"/>
      <c r="E1428"/>
      <c r="F1428"/>
      <c r="G1428"/>
      <c r="H1428"/>
      <c r="R1428"/>
    </row>
    <row r="1429" spans="4:18" ht="12.75">
      <c r="D1429"/>
      <c r="E1429"/>
      <c r="F1429"/>
      <c r="G1429"/>
      <c r="H1429"/>
      <c r="R1429"/>
    </row>
    <row r="1430" spans="4:18" ht="12.75">
      <c r="D1430"/>
      <c r="E1430"/>
      <c r="F1430"/>
      <c r="G1430"/>
      <c r="H1430"/>
      <c r="R1430"/>
    </row>
    <row r="1431" spans="4:18" ht="12.75">
      <c r="D1431"/>
      <c r="E1431"/>
      <c r="F1431"/>
      <c r="G1431"/>
      <c r="H1431"/>
      <c r="R1431"/>
    </row>
    <row r="1432" spans="4:18" ht="12.75">
      <c r="D1432"/>
      <c r="E1432"/>
      <c r="F1432"/>
      <c r="G1432"/>
      <c r="H1432"/>
      <c r="R1432"/>
    </row>
    <row r="1433" spans="4:18" ht="12.75">
      <c r="D1433"/>
      <c r="E1433"/>
      <c r="F1433"/>
      <c r="G1433"/>
      <c r="H1433"/>
      <c r="R1433"/>
    </row>
    <row r="1434" spans="4:18" ht="12.75">
      <c r="D1434"/>
      <c r="E1434"/>
      <c r="F1434"/>
      <c r="G1434"/>
      <c r="H1434"/>
      <c r="R1434"/>
    </row>
    <row r="1435" spans="4:18" ht="12.75">
      <c r="D1435"/>
      <c r="E1435"/>
      <c r="F1435"/>
      <c r="G1435"/>
      <c r="H1435"/>
      <c r="R1435"/>
    </row>
    <row r="1436" spans="4:18" ht="12.75">
      <c r="D1436"/>
      <c r="E1436"/>
      <c r="F1436"/>
      <c r="G1436"/>
      <c r="H1436"/>
      <c r="R1436"/>
    </row>
    <row r="1437" spans="4:18" ht="12.75">
      <c r="D1437"/>
      <c r="E1437"/>
      <c r="F1437"/>
      <c r="G1437"/>
      <c r="H1437"/>
      <c r="R1437"/>
    </row>
    <row r="1438" spans="4:18" ht="12.75">
      <c r="D1438"/>
      <c r="E1438"/>
      <c r="F1438"/>
      <c r="G1438"/>
      <c r="H1438"/>
      <c r="R1438"/>
    </row>
    <row r="1439" spans="4:18" ht="12.75">
      <c r="D1439"/>
      <c r="E1439"/>
      <c r="F1439"/>
      <c r="G1439"/>
      <c r="H1439"/>
      <c r="R1439"/>
    </row>
    <row r="1440" spans="4:18" ht="12.75">
      <c r="D1440"/>
      <c r="E1440"/>
      <c r="F1440"/>
      <c r="G1440"/>
      <c r="H1440"/>
      <c r="R1440"/>
    </row>
    <row r="1441" spans="4:18" ht="12.75">
      <c r="D1441"/>
      <c r="E1441"/>
      <c r="F1441"/>
      <c r="G1441"/>
      <c r="H1441"/>
      <c r="R1441"/>
    </row>
    <row r="1442" spans="4:18" ht="12.75">
      <c r="D1442"/>
      <c r="E1442"/>
      <c r="F1442"/>
      <c r="G1442"/>
      <c r="H1442"/>
      <c r="R1442"/>
    </row>
    <row r="1443" spans="4:18" ht="12.75">
      <c r="D1443"/>
      <c r="E1443"/>
      <c r="F1443"/>
      <c r="G1443"/>
      <c r="H1443"/>
      <c r="R1443"/>
    </row>
    <row r="1444" spans="4:18" ht="12.75">
      <c r="D1444"/>
      <c r="E1444"/>
      <c r="F1444"/>
      <c r="G1444"/>
      <c r="H1444"/>
      <c r="R1444"/>
    </row>
    <row r="1445" spans="4:18" ht="12.75">
      <c r="D1445"/>
      <c r="E1445"/>
      <c r="F1445"/>
      <c r="G1445"/>
      <c r="H1445"/>
      <c r="R1445"/>
    </row>
    <row r="1446" spans="4:18" ht="12.75">
      <c r="D1446"/>
      <c r="E1446"/>
      <c r="F1446"/>
      <c r="G1446"/>
      <c r="H1446"/>
      <c r="R1446"/>
    </row>
    <row r="1447" spans="4:18" ht="12.75">
      <c r="D1447"/>
      <c r="E1447"/>
      <c r="F1447"/>
      <c r="G1447"/>
      <c r="H1447"/>
      <c r="R1447"/>
    </row>
    <row r="1448" spans="4:18" ht="12.75">
      <c r="D1448"/>
      <c r="E1448"/>
      <c r="F1448"/>
      <c r="G1448"/>
      <c r="H1448"/>
      <c r="R1448"/>
    </row>
    <row r="1449" spans="4:18" ht="12.75">
      <c r="D1449"/>
      <c r="E1449"/>
      <c r="F1449"/>
      <c r="G1449"/>
      <c r="H1449"/>
      <c r="R1449"/>
    </row>
    <row r="1450" spans="4:18" ht="12.75">
      <c r="D1450"/>
      <c r="E1450"/>
      <c r="F1450"/>
      <c r="G1450"/>
      <c r="H1450"/>
      <c r="R1450"/>
    </row>
    <row r="1451" spans="4:18" ht="12.75">
      <c r="D1451"/>
      <c r="E1451"/>
      <c r="F1451"/>
      <c r="G1451"/>
      <c r="H1451"/>
      <c r="R1451"/>
    </row>
    <row r="1452" spans="4:18" ht="12.75">
      <c r="D1452"/>
      <c r="E1452"/>
      <c r="F1452"/>
      <c r="G1452"/>
      <c r="H1452"/>
      <c r="R1452"/>
    </row>
    <row r="1453" spans="4:18" ht="12.75">
      <c r="D1453"/>
      <c r="E1453"/>
      <c r="F1453"/>
      <c r="G1453"/>
      <c r="H1453"/>
      <c r="R1453"/>
    </row>
    <row r="1454" spans="4:18" ht="12.75">
      <c r="D1454"/>
      <c r="E1454"/>
      <c r="F1454"/>
      <c r="G1454"/>
      <c r="H1454"/>
      <c r="R1454"/>
    </row>
    <row r="1455" spans="4:18" ht="12.75">
      <c r="D1455"/>
      <c r="E1455"/>
      <c r="F1455"/>
      <c r="G1455"/>
      <c r="H1455"/>
      <c r="R1455"/>
    </row>
    <row r="1456" spans="4:18" ht="12.75">
      <c r="D1456"/>
      <c r="E1456"/>
      <c r="F1456"/>
      <c r="G1456"/>
      <c r="H1456"/>
      <c r="R1456"/>
    </row>
    <row r="1457" spans="4:18" ht="12.75">
      <c r="D1457"/>
      <c r="E1457"/>
      <c r="F1457"/>
      <c r="G1457"/>
      <c r="H1457"/>
      <c r="R1457"/>
    </row>
    <row r="1458" spans="4:18" ht="12.75">
      <c r="D1458"/>
      <c r="E1458"/>
      <c r="F1458"/>
      <c r="G1458"/>
      <c r="H1458"/>
      <c r="R1458"/>
    </row>
    <row r="1459" spans="4:18" ht="12.75">
      <c r="D1459"/>
      <c r="E1459"/>
      <c r="F1459"/>
      <c r="G1459"/>
      <c r="H1459"/>
      <c r="R1459"/>
    </row>
    <row r="1460" spans="4:18" ht="12.75">
      <c r="D1460"/>
      <c r="E1460"/>
      <c r="F1460"/>
      <c r="G1460"/>
      <c r="H1460"/>
      <c r="R1460"/>
    </row>
    <row r="1461" spans="4:18" ht="12.75">
      <c r="D1461"/>
      <c r="E1461"/>
      <c r="F1461"/>
      <c r="G1461"/>
      <c r="H1461"/>
      <c r="R1461"/>
    </row>
    <row r="1462" spans="4:18" ht="12.75">
      <c r="D1462"/>
      <c r="E1462"/>
      <c r="F1462"/>
      <c r="G1462"/>
      <c r="H1462"/>
      <c r="R1462"/>
    </row>
    <row r="1463" spans="4:18" ht="12.75">
      <c r="D1463"/>
      <c r="E1463"/>
      <c r="F1463"/>
      <c r="G1463"/>
      <c r="H1463"/>
      <c r="R1463"/>
    </row>
    <row r="1464" spans="4:18" ht="12.75">
      <c r="D1464"/>
      <c r="E1464"/>
      <c r="F1464"/>
      <c r="G1464"/>
      <c r="H1464"/>
      <c r="R1464"/>
    </row>
    <row r="1465" spans="4:18" ht="12.75">
      <c r="D1465"/>
      <c r="E1465"/>
      <c r="F1465"/>
      <c r="G1465"/>
      <c r="H1465"/>
      <c r="R1465"/>
    </row>
    <row r="1466" spans="4:18" ht="12.75">
      <c r="D1466"/>
      <c r="E1466"/>
      <c r="F1466"/>
      <c r="G1466"/>
      <c r="H1466"/>
      <c r="R1466"/>
    </row>
    <row r="1467" spans="4:18" ht="12.75">
      <c r="D1467"/>
      <c r="E1467"/>
      <c r="F1467"/>
      <c r="G1467"/>
      <c r="H1467"/>
      <c r="R1467"/>
    </row>
    <row r="1468" spans="4:18" ht="12.75">
      <c r="D1468"/>
      <c r="E1468"/>
      <c r="F1468"/>
      <c r="G1468"/>
      <c r="H1468"/>
      <c r="R1468"/>
    </row>
    <row r="1469" spans="4:18" ht="12.75">
      <c r="D1469"/>
      <c r="E1469"/>
      <c r="F1469"/>
      <c r="G1469"/>
      <c r="H1469"/>
      <c r="R1469"/>
    </row>
    <row r="1470" spans="4:18" ht="12.75">
      <c r="D1470"/>
      <c r="E1470"/>
      <c r="F1470"/>
      <c r="G1470"/>
      <c r="H1470"/>
      <c r="R1470"/>
    </row>
    <row r="1471" spans="4:18" ht="12.75">
      <c r="D1471"/>
      <c r="E1471"/>
      <c r="F1471"/>
      <c r="G1471"/>
      <c r="H1471"/>
      <c r="R1471"/>
    </row>
    <row r="1472" spans="4:18" ht="12.75">
      <c r="D1472"/>
      <c r="E1472"/>
      <c r="F1472"/>
      <c r="G1472"/>
      <c r="H1472"/>
      <c r="R1472"/>
    </row>
    <row r="1473" spans="4:18" ht="12.75">
      <c r="D1473"/>
      <c r="E1473"/>
      <c r="F1473"/>
      <c r="G1473"/>
      <c r="H1473"/>
      <c r="R1473"/>
    </row>
    <row r="1474" spans="4:18" ht="12.75">
      <c r="D1474"/>
      <c r="E1474"/>
      <c r="F1474"/>
      <c r="G1474"/>
      <c r="H1474"/>
      <c r="R1474"/>
    </row>
    <row r="1475" spans="4:18" ht="12.75">
      <c r="D1475"/>
      <c r="E1475"/>
      <c r="F1475"/>
      <c r="G1475"/>
      <c r="H1475"/>
      <c r="R1475"/>
    </row>
    <row r="1476" spans="4:18" ht="12.75">
      <c r="D1476"/>
      <c r="E1476"/>
      <c r="F1476"/>
      <c r="G1476"/>
      <c r="H1476"/>
      <c r="R1476"/>
    </row>
    <row r="1477" spans="4:18" ht="12.75">
      <c r="D1477"/>
      <c r="E1477"/>
      <c r="F1477"/>
      <c r="G1477"/>
      <c r="H1477"/>
      <c r="R1477"/>
    </row>
    <row r="1478" spans="4:18" ht="12.75">
      <c r="D1478"/>
      <c r="E1478"/>
      <c r="F1478"/>
      <c r="G1478"/>
      <c r="H1478"/>
      <c r="R1478"/>
    </row>
    <row r="1479" spans="4:18" ht="12.75">
      <c r="D1479"/>
      <c r="E1479"/>
      <c r="F1479"/>
      <c r="G1479"/>
      <c r="H1479"/>
      <c r="R1479"/>
    </row>
    <row r="1480" spans="4:18" ht="12.75">
      <c r="D1480"/>
      <c r="E1480"/>
      <c r="F1480"/>
      <c r="G1480"/>
      <c r="H1480"/>
      <c r="R1480"/>
    </row>
    <row r="1481" spans="4:18" ht="12.75">
      <c r="D1481"/>
      <c r="E1481"/>
      <c r="F1481"/>
      <c r="G1481"/>
      <c r="H1481"/>
      <c r="R1481"/>
    </row>
    <row r="1482" spans="4:18" ht="12.75">
      <c r="D1482"/>
      <c r="E1482"/>
      <c r="F1482"/>
      <c r="G1482"/>
      <c r="H1482"/>
      <c r="R1482"/>
    </row>
    <row r="1483" spans="4:18" ht="12.75">
      <c r="D1483"/>
      <c r="E1483"/>
      <c r="F1483"/>
      <c r="G1483"/>
      <c r="H1483"/>
      <c r="R1483"/>
    </row>
    <row r="1484" spans="4:18" ht="12.75">
      <c r="D1484"/>
      <c r="E1484"/>
      <c r="F1484"/>
      <c r="G1484"/>
      <c r="H1484"/>
      <c r="R1484"/>
    </row>
    <row r="1485" spans="4:18" ht="12.75">
      <c r="D1485"/>
      <c r="E1485"/>
      <c r="F1485"/>
      <c r="G1485"/>
      <c r="H1485"/>
      <c r="R1485"/>
    </row>
    <row r="1486" spans="4:18" ht="12.75">
      <c r="D1486"/>
      <c r="E1486"/>
      <c r="F1486"/>
      <c r="G1486"/>
      <c r="H1486"/>
      <c r="R1486"/>
    </row>
    <row r="1487" spans="4:18" ht="12.75">
      <c r="D1487"/>
      <c r="E1487"/>
      <c r="F1487"/>
      <c r="G1487"/>
      <c r="H1487"/>
      <c r="R1487"/>
    </row>
    <row r="1488" spans="4:18" ht="12.75">
      <c r="D1488"/>
      <c r="E1488"/>
      <c r="F1488"/>
      <c r="G1488"/>
      <c r="H1488"/>
      <c r="R1488"/>
    </row>
    <row r="1489" spans="4:18" ht="12.75">
      <c r="D1489"/>
      <c r="E1489"/>
      <c r="F1489"/>
      <c r="G1489"/>
      <c r="H1489"/>
      <c r="R1489"/>
    </row>
    <row r="1490" spans="4:18" ht="12.75">
      <c r="D1490"/>
      <c r="E1490"/>
      <c r="F1490"/>
      <c r="G1490"/>
      <c r="H1490"/>
      <c r="R1490"/>
    </row>
    <row r="1491" spans="4:18" ht="12.75">
      <c r="D1491"/>
      <c r="E1491"/>
      <c r="F1491"/>
      <c r="G1491"/>
      <c r="H1491"/>
      <c r="R1491"/>
    </row>
    <row r="1492" spans="4:18" ht="12.75">
      <c r="D1492"/>
      <c r="E1492"/>
      <c r="F1492"/>
      <c r="G1492"/>
      <c r="H1492"/>
      <c r="R1492"/>
    </row>
    <row r="1493" spans="4:18" ht="12.75">
      <c r="D1493"/>
      <c r="E1493"/>
      <c r="F1493"/>
      <c r="G1493"/>
      <c r="H1493"/>
      <c r="R1493"/>
    </row>
    <row r="1494" spans="4:18" ht="12.75">
      <c r="D1494"/>
      <c r="E1494"/>
      <c r="F1494"/>
      <c r="G1494"/>
      <c r="H1494"/>
      <c r="R1494"/>
    </row>
    <row r="1495" spans="4:18" ht="12.75">
      <c r="D1495"/>
      <c r="E1495"/>
      <c r="F1495"/>
      <c r="G1495"/>
      <c r="H1495"/>
      <c r="R1495"/>
    </row>
    <row r="1496" spans="4:18" ht="12.75">
      <c r="D1496"/>
      <c r="E1496"/>
      <c r="F1496"/>
      <c r="G1496"/>
      <c r="H1496"/>
      <c r="R1496"/>
    </row>
    <row r="1497" spans="4:18" ht="12.75">
      <c r="D1497"/>
      <c r="E1497"/>
      <c r="F1497"/>
      <c r="G1497"/>
      <c r="H1497"/>
      <c r="R1497"/>
    </row>
    <row r="1498" spans="4:18" ht="12.75">
      <c r="D1498"/>
      <c r="E1498"/>
      <c r="F1498"/>
      <c r="G1498"/>
      <c r="H1498"/>
      <c r="R1498"/>
    </row>
    <row r="1499" spans="4:18" ht="12.75">
      <c r="D1499"/>
      <c r="E1499"/>
      <c r="F1499"/>
      <c r="G1499"/>
      <c r="H1499"/>
      <c r="R1499"/>
    </row>
    <row r="1500" spans="4:18" ht="12.75">
      <c r="D1500"/>
      <c r="E1500"/>
      <c r="F1500"/>
      <c r="G1500"/>
      <c r="H1500"/>
      <c r="R1500"/>
    </row>
    <row r="1501" spans="4:18" ht="12.75">
      <c r="D1501"/>
      <c r="E1501"/>
      <c r="F1501"/>
      <c r="G1501"/>
      <c r="H1501"/>
      <c r="R1501"/>
    </row>
    <row r="1502" spans="4:18" ht="12.75">
      <c r="D1502"/>
      <c r="E1502"/>
      <c r="F1502"/>
      <c r="G1502"/>
      <c r="H1502"/>
      <c r="R1502"/>
    </row>
    <row r="1503" spans="4:18" ht="12.75">
      <c r="D1503"/>
      <c r="E1503"/>
      <c r="F1503"/>
      <c r="G1503"/>
      <c r="H1503"/>
      <c r="R1503"/>
    </row>
    <row r="1504" spans="4:18" ht="12.75">
      <c r="D1504"/>
      <c r="E1504"/>
      <c r="F1504"/>
      <c r="G1504"/>
      <c r="H1504"/>
      <c r="R1504"/>
    </row>
    <row r="1505" spans="4:18" ht="12.75">
      <c r="D1505"/>
      <c r="E1505"/>
      <c r="F1505"/>
      <c r="G1505"/>
      <c r="H1505"/>
      <c r="R1505"/>
    </row>
    <row r="1506" spans="4:18" ht="12.75">
      <c r="D1506"/>
      <c r="E1506"/>
      <c r="F1506"/>
      <c r="G1506"/>
      <c r="H1506"/>
      <c r="R1506"/>
    </row>
    <row r="1507" spans="4:18" ht="12.75">
      <c r="D1507"/>
      <c r="E1507"/>
      <c r="F1507"/>
      <c r="G1507"/>
      <c r="H1507"/>
      <c r="R1507"/>
    </row>
    <row r="1508" spans="4:18" ht="12.75">
      <c r="D1508"/>
      <c r="E1508"/>
      <c r="F1508"/>
      <c r="G1508"/>
      <c r="H1508"/>
      <c r="R1508"/>
    </row>
    <row r="1509" spans="4:18" ht="12.75">
      <c r="D1509"/>
      <c r="E1509"/>
      <c r="F1509"/>
      <c r="G1509"/>
      <c r="H1509"/>
      <c r="R1509"/>
    </row>
    <row r="1510" spans="4:18" ht="12.75">
      <c r="D1510"/>
      <c r="E1510"/>
      <c r="F1510"/>
      <c r="G1510"/>
      <c r="H1510"/>
      <c r="R1510"/>
    </row>
    <row r="1511" spans="4:18" ht="12.75">
      <c r="D1511"/>
      <c r="E1511"/>
      <c r="F1511"/>
      <c r="G1511"/>
      <c r="H1511"/>
      <c r="R1511"/>
    </row>
    <row r="1512" spans="4:18" ht="12.75">
      <c r="D1512"/>
      <c r="E1512"/>
      <c r="F1512"/>
      <c r="G1512"/>
      <c r="H1512"/>
      <c r="R1512"/>
    </row>
    <row r="1513" spans="4:18" ht="12.75">
      <c r="D1513"/>
      <c r="E1513"/>
      <c r="F1513"/>
      <c r="G1513"/>
      <c r="H1513"/>
      <c r="R1513"/>
    </row>
    <row r="1514" spans="4:18" ht="12.75">
      <c r="D1514"/>
      <c r="E1514"/>
      <c r="F1514"/>
      <c r="G1514"/>
      <c r="H1514"/>
      <c r="R1514"/>
    </row>
    <row r="1515" spans="4:18" ht="12.75">
      <c r="D1515"/>
      <c r="E1515"/>
      <c r="F1515"/>
      <c r="G1515"/>
      <c r="H1515"/>
      <c r="R1515"/>
    </row>
    <row r="1516" spans="4:18" ht="12.75">
      <c r="D1516"/>
      <c r="E1516"/>
      <c r="F1516"/>
      <c r="G1516"/>
      <c r="H1516"/>
      <c r="R1516"/>
    </row>
    <row r="1517" spans="4:18" ht="12.75">
      <c r="D1517"/>
      <c r="E1517"/>
      <c r="F1517"/>
      <c r="G1517"/>
      <c r="H1517"/>
      <c r="R1517"/>
    </row>
    <row r="1518" spans="4:18" ht="12.75">
      <c r="D1518"/>
      <c r="E1518"/>
      <c r="F1518"/>
      <c r="G1518"/>
      <c r="H1518"/>
      <c r="R1518"/>
    </row>
    <row r="1519" spans="4:18" ht="12.75">
      <c r="D1519"/>
      <c r="E1519"/>
      <c r="F1519"/>
      <c r="G1519"/>
      <c r="H1519"/>
      <c r="R1519"/>
    </row>
    <row r="1520" spans="4:18" ht="12.75">
      <c r="D1520"/>
      <c r="E1520"/>
      <c r="F1520"/>
      <c r="G1520"/>
      <c r="H1520"/>
      <c r="R1520"/>
    </row>
    <row r="1521" spans="4:18" ht="12.75">
      <c r="D1521"/>
      <c r="E1521"/>
      <c r="F1521"/>
      <c r="G1521"/>
      <c r="H1521"/>
      <c r="R1521"/>
    </row>
    <row r="1522" spans="4:18" ht="12.75">
      <c r="D1522"/>
      <c r="E1522"/>
      <c r="F1522"/>
      <c r="G1522"/>
      <c r="H1522"/>
      <c r="R1522"/>
    </row>
    <row r="1523" spans="4:18" ht="12.75">
      <c r="D1523"/>
      <c r="E1523"/>
      <c r="F1523"/>
      <c r="G1523"/>
      <c r="H1523"/>
      <c r="R1523"/>
    </row>
    <row r="1524" spans="4:18" ht="12.75">
      <c r="D1524"/>
      <c r="E1524"/>
      <c r="F1524"/>
      <c r="G1524"/>
      <c r="H1524"/>
      <c r="R1524"/>
    </row>
    <row r="1525" spans="4:18" ht="12.75">
      <c r="D1525"/>
      <c r="E1525"/>
      <c r="F1525"/>
      <c r="G1525"/>
      <c r="H1525"/>
      <c r="R1525"/>
    </row>
    <row r="1526" spans="4:18" ht="12.75">
      <c r="D1526"/>
      <c r="E1526"/>
      <c r="F1526"/>
      <c r="G1526"/>
      <c r="H1526"/>
      <c r="R1526"/>
    </row>
    <row r="1527" spans="4:18" ht="12.75">
      <c r="D1527"/>
      <c r="E1527"/>
      <c r="F1527"/>
      <c r="G1527"/>
      <c r="H1527"/>
      <c r="R1527"/>
    </row>
    <row r="1528" spans="4:18" ht="12.75">
      <c r="D1528"/>
      <c r="E1528"/>
      <c r="F1528"/>
      <c r="G1528"/>
      <c r="H1528"/>
      <c r="R1528"/>
    </row>
    <row r="1529" spans="4:18" ht="12.75">
      <c r="D1529"/>
      <c r="E1529"/>
      <c r="F1529"/>
      <c r="G1529"/>
      <c r="H1529"/>
      <c r="R1529"/>
    </row>
    <row r="1530" spans="4:18" ht="12.75">
      <c r="D1530"/>
      <c r="E1530"/>
      <c r="F1530"/>
      <c r="G1530"/>
      <c r="H1530"/>
      <c r="R1530"/>
    </row>
    <row r="1531" spans="4:18" ht="12.75">
      <c r="D1531"/>
      <c r="E1531"/>
      <c r="F1531"/>
      <c r="G1531"/>
      <c r="H1531"/>
      <c r="R1531"/>
    </row>
    <row r="1532" spans="4:18" ht="12.75">
      <c r="D1532"/>
      <c r="E1532"/>
      <c r="F1532"/>
      <c r="G1532"/>
      <c r="H1532"/>
      <c r="R1532"/>
    </row>
    <row r="1533" spans="4:18" ht="12.75">
      <c r="D1533"/>
      <c r="E1533"/>
      <c r="F1533"/>
      <c r="G1533"/>
      <c r="H1533"/>
      <c r="R1533"/>
    </row>
    <row r="1534" spans="4:18" ht="12.75">
      <c r="D1534"/>
      <c r="E1534"/>
      <c r="F1534"/>
      <c r="G1534"/>
      <c r="H1534"/>
      <c r="R1534"/>
    </row>
    <row r="1535" spans="4:18" ht="12.75">
      <c r="D1535"/>
      <c r="E1535"/>
      <c r="F1535"/>
      <c r="G1535"/>
      <c r="H1535"/>
      <c r="R1535"/>
    </row>
    <row r="1536" spans="4:18" ht="12.75">
      <c r="D1536"/>
      <c r="E1536"/>
      <c r="F1536"/>
      <c r="G1536"/>
      <c r="H1536"/>
      <c r="R1536"/>
    </row>
    <row r="1537" spans="4:18" ht="12.75">
      <c r="D1537"/>
      <c r="E1537"/>
      <c r="F1537"/>
      <c r="G1537"/>
      <c r="H1537"/>
      <c r="R1537"/>
    </row>
    <row r="1538" spans="4:18" ht="12.75">
      <c r="D1538"/>
      <c r="E1538"/>
      <c r="F1538"/>
      <c r="G1538"/>
      <c r="H1538"/>
      <c r="R1538"/>
    </row>
    <row r="1539" spans="4:18" ht="12.75">
      <c r="D1539"/>
      <c r="E1539"/>
      <c r="F1539"/>
      <c r="G1539"/>
      <c r="H1539"/>
      <c r="R1539"/>
    </row>
    <row r="1540" spans="4:18" ht="12.75">
      <c r="D1540"/>
      <c r="E1540"/>
      <c r="F1540"/>
      <c r="G1540"/>
      <c r="H1540"/>
      <c r="R1540"/>
    </row>
    <row r="1541" spans="4:18" ht="12.75">
      <c r="D1541"/>
      <c r="E1541"/>
      <c r="F1541"/>
      <c r="G1541"/>
      <c r="H1541"/>
      <c r="R1541"/>
    </row>
    <row r="1542" spans="4:18" ht="12.75">
      <c r="D1542"/>
      <c r="E1542"/>
      <c r="F1542"/>
      <c r="G1542"/>
      <c r="H1542"/>
      <c r="R1542"/>
    </row>
    <row r="1543" spans="4:18" ht="12.75">
      <c r="D1543"/>
      <c r="E1543"/>
      <c r="F1543"/>
      <c r="G1543"/>
      <c r="H1543"/>
      <c r="R1543"/>
    </row>
    <row r="1544" spans="4:18" ht="12.75">
      <c r="D1544"/>
      <c r="E1544"/>
      <c r="F1544"/>
      <c r="G1544"/>
      <c r="H1544"/>
      <c r="R1544"/>
    </row>
    <row r="1545" spans="4:18" ht="12.75">
      <c r="D1545"/>
      <c r="E1545"/>
      <c r="F1545"/>
      <c r="G1545"/>
      <c r="H1545"/>
      <c r="R1545"/>
    </row>
    <row r="1546" spans="4:18" ht="12.75">
      <c r="D1546"/>
      <c r="E1546"/>
      <c r="F1546"/>
      <c r="G1546"/>
      <c r="H1546"/>
      <c r="R1546"/>
    </row>
    <row r="1547" spans="4:18" ht="12.75">
      <c r="D1547"/>
      <c r="E1547"/>
      <c r="F1547"/>
      <c r="G1547"/>
      <c r="H1547"/>
      <c r="R1547"/>
    </row>
    <row r="1548" spans="4:18" ht="12.75">
      <c r="D1548"/>
      <c r="E1548"/>
      <c r="F1548"/>
      <c r="G1548"/>
      <c r="H1548"/>
      <c r="R1548"/>
    </row>
    <row r="1549" spans="4:18" ht="12.75">
      <c r="D1549"/>
      <c r="E1549"/>
      <c r="F1549"/>
      <c r="G1549"/>
      <c r="H1549"/>
      <c r="R1549"/>
    </row>
    <row r="1550" spans="4:18" ht="12.75">
      <c r="D1550"/>
      <c r="E1550"/>
      <c r="F1550"/>
      <c r="G1550"/>
      <c r="H1550"/>
      <c r="R1550"/>
    </row>
    <row r="1551" spans="4:18" ht="12.75">
      <c r="D1551"/>
      <c r="E1551"/>
      <c r="F1551"/>
      <c r="G1551"/>
      <c r="H1551"/>
      <c r="R1551"/>
    </row>
    <row r="1552" spans="4:18" ht="12.75">
      <c r="D1552"/>
      <c r="E1552"/>
      <c r="F1552"/>
      <c r="G1552"/>
      <c r="H1552"/>
      <c r="R1552"/>
    </row>
    <row r="1553" spans="4:18" ht="12.75">
      <c r="D1553"/>
      <c r="E1553"/>
      <c r="F1553"/>
      <c r="G1553"/>
      <c r="H1553"/>
      <c r="R1553"/>
    </row>
    <row r="1554" spans="4:18" ht="12.75">
      <c r="D1554"/>
      <c r="E1554"/>
      <c r="F1554"/>
      <c r="G1554"/>
      <c r="H1554"/>
      <c r="R1554"/>
    </row>
    <row r="1555" spans="4:18" ht="12.75">
      <c r="D1555"/>
      <c r="E1555"/>
      <c r="F1555"/>
      <c r="G1555"/>
      <c r="H1555"/>
      <c r="R1555"/>
    </row>
    <row r="1556" spans="4:18" ht="12.75">
      <c r="D1556"/>
      <c r="E1556"/>
      <c r="F1556"/>
      <c r="G1556"/>
      <c r="H1556"/>
      <c r="R1556"/>
    </row>
    <row r="1557" spans="4:18" ht="12.75">
      <c r="D1557"/>
      <c r="E1557"/>
      <c r="F1557"/>
      <c r="G1557"/>
      <c r="H1557"/>
      <c r="R1557"/>
    </row>
    <row r="1558" spans="4:18" ht="12.75">
      <c r="D1558"/>
      <c r="E1558"/>
      <c r="F1558"/>
      <c r="G1558"/>
      <c r="H1558"/>
      <c r="R1558"/>
    </row>
    <row r="1559" spans="4:18" ht="12.75">
      <c r="D1559"/>
      <c r="E1559"/>
      <c r="F1559"/>
      <c r="G1559"/>
      <c r="H1559"/>
      <c r="R1559"/>
    </row>
    <row r="1560" spans="4:18" ht="12.75">
      <c r="D1560"/>
      <c r="E1560"/>
      <c r="F1560"/>
      <c r="G1560"/>
      <c r="H1560"/>
      <c r="R1560"/>
    </row>
    <row r="1561" spans="4:18" ht="12.75">
      <c r="D1561"/>
      <c r="E1561"/>
      <c r="F1561"/>
      <c r="G1561"/>
      <c r="H1561"/>
      <c r="R1561"/>
    </row>
    <row r="1562" spans="4:18" ht="12.75">
      <c r="D1562"/>
      <c r="E1562"/>
      <c r="F1562"/>
      <c r="G1562"/>
      <c r="H1562"/>
      <c r="R1562"/>
    </row>
    <row r="1563" spans="4:18" ht="12.75">
      <c r="D1563"/>
      <c r="E1563"/>
      <c r="F1563"/>
      <c r="G1563"/>
      <c r="H1563"/>
      <c r="R1563"/>
    </row>
    <row r="1564" spans="4:18" ht="12.75">
      <c r="D1564"/>
      <c r="E1564"/>
      <c r="F1564"/>
      <c r="G1564"/>
      <c r="H1564"/>
      <c r="R1564"/>
    </row>
    <row r="1565" spans="4:18" ht="12.75">
      <c r="D1565"/>
      <c r="E1565"/>
      <c r="F1565"/>
      <c r="G1565"/>
      <c r="H1565"/>
      <c r="R1565"/>
    </row>
    <row r="1566" spans="4:18" ht="12.75">
      <c r="D1566"/>
      <c r="E1566"/>
      <c r="F1566"/>
      <c r="G1566"/>
      <c r="H1566"/>
      <c r="R1566"/>
    </row>
    <row r="1567" spans="4:18" ht="12.75">
      <c r="D1567"/>
      <c r="E1567"/>
      <c r="F1567"/>
      <c r="G1567"/>
      <c r="H1567"/>
      <c r="R1567"/>
    </row>
    <row r="1568" spans="4:18" ht="12.75">
      <c r="D1568"/>
      <c r="E1568"/>
      <c r="F1568"/>
      <c r="G1568"/>
      <c r="H1568"/>
      <c r="R1568"/>
    </row>
    <row r="1569" spans="4:18" ht="12.75">
      <c r="D1569"/>
      <c r="E1569"/>
      <c r="F1569"/>
      <c r="G1569"/>
      <c r="H1569"/>
      <c r="R1569"/>
    </row>
    <row r="1570" spans="4:18" ht="12.75">
      <c r="D1570"/>
      <c r="E1570"/>
      <c r="F1570"/>
      <c r="G1570"/>
      <c r="H1570"/>
      <c r="R1570"/>
    </row>
    <row r="1571" spans="4:18" ht="12.75">
      <c r="D1571"/>
      <c r="E1571"/>
      <c r="F1571"/>
      <c r="G1571"/>
      <c r="H1571"/>
      <c r="R1571"/>
    </row>
    <row r="1572" spans="4:18" ht="12.75">
      <c r="D1572"/>
      <c r="E1572"/>
      <c r="F1572"/>
      <c r="G1572"/>
      <c r="H1572"/>
      <c r="R1572"/>
    </row>
    <row r="1573" spans="4:18" ht="12.75">
      <c r="D1573"/>
      <c r="E1573"/>
      <c r="F1573"/>
      <c r="G1573"/>
      <c r="H1573"/>
      <c r="R1573"/>
    </row>
    <row r="1574" spans="4:18" ht="12.75">
      <c r="D1574"/>
      <c r="E1574"/>
      <c r="F1574"/>
      <c r="G1574"/>
      <c r="H1574"/>
      <c r="R1574"/>
    </row>
    <row r="1575" spans="4:18" ht="12.75">
      <c r="D1575"/>
      <c r="E1575"/>
      <c r="F1575"/>
      <c r="G1575"/>
      <c r="H1575"/>
      <c r="R1575"/>
    </row>
    <row r="1576" spans="4:18" ht="12.75">
      <c r="D1576"/>
      <c r="E1576"/>
      <c r="F1576"/>
      <c r="G1576"/>
      <c r="H1576"/>
      <c r="R1576"/>
    </row>
    <row r="1577" spans="4:18" ht="12.75">
      <c r="D1577"/>
      <c r="E1577"/>
      <c r="F1577"/>
      <c r="G1577"/>
      <c r="H1577"/>
      <c r="R1577"/>
    </row>
    <row r="1578" spans="4:18" ht="12.75">
      <c r="D1578"/>
      <c r="E1578"/>
      <c r="F1578"/>
      <c r="G1578"/>
      <c r="H1578"/>
      <c r="R1578"/>
    </row>
    <row r="1579" spans="4:18" ht="12.75">
      <c r="D1579"/>
      <c r="E1579"/>
      <c r="F1579"/>
      <c r="G1579"/>
      <c r="H1579"/>
      <c r="R1579"/>
    </row>
    <row r="1580" spans="4:18" ht="12.75">
      <c r="D1580"/>
      <c r="E1580"/>
      <c r="F1580"/>
      <c r="G1580"/>
      <c r="H1580"/>
      <c r="R1580"/>
    </row>
    <row r="1581" spans="4:18" ht="12.75">
      <c r="D1581"/>
      <c r="E1581"/>
      <c r="F1581"/>
      <c r="G1581"/>
      <c r="H1581"/>
      <c r="R1581"/>
    </row>
    <row r="1582" spans="4:18" ht="12.75">
      <c r="D1582"/>
      <c r="E1582"/>
      <c r="F1582"/>
      <c r="G1582"/>
      <c r="H1582"/>
      <c r="R1582"/>
    </row>
    <row r="1583" spans="4:18" ht="12.75">
      <c r="D1583"/>
      <c r="E1583"/>
      <c r="F1583"/>
      <c r="G1583"/>
      <c r="H1583"/>
      <c r="R1583"/>
    </row>
    <row r="1584" spans="4:18" ht="12.75">
      <c r="D1584"/>
      <c r="E1584"/>
      <c r="F1584"/>
      <c r="G1584"/>
      <c r="H1584"/>
      <c r="R1584"/>
    </row>
    <row r="1585" spans="4:18" ht="12.75">
      <c r="D1585"/>
      <c r="E1585"/>
      <c r="F1585"/>
      <c r="G1585"/>
      <c r="H1585"/>
      <c r="R1585"/>
    </row>
    <row r="1586" spans="4:18" ht="12.75">
      <c r="D1586"/>
      <c r="E1586"/>
      <c r="F1586"/>
      <c r="G1586"/>
      <c r="H1586"/>
      <c r="R1586"/>
    </row>
    <row r="1587" spans="4:18" ht="12.75">
      <c r="D1587"/>
      <c r="E1587"/>
      <c r="F1587"/>
      <c r="G1587"/>
      <c r="H1587"/>
      <c r="R1587"/>
    </row>
    <row r="1588" spans="4:18" ht="12.75">
      <c r="D1588"/>
      <c r="E1588"/>
      <c r="F1588"/>
      <c r="G1588"/>
      <c r="H1588"/>
      <c r="R1588"/>
    </row>
    <row r="1589" spans="4:18" ht="12.75">
      <c r="D1589"/>
      <c r="E1589"/>
      <c r="F1589"/>
      <c r="G1589"/>
      <c r="H1589"/>
      <c r="R1589"/>
    </row>
    <row r="1590" spans="4:18" ht="12.75">
      <c r="D1590"/>
      <c r="E1590"/>
      <c r="F1590"/>
      <c r="G1590"/>
      <c r="H1590"/>
      <c r="R1590"/>
    </row>
    <row r="1591" spans="4:18" ht="12.75">
      <c r="D1591"/>
      <c r="E1591"/>
      <c r="F1591"/>
      <c r="G1591"/>
      <c r="H1591"/>
      <c r="R1591"/>
    </row>
    <row r="1592" spans="4:18" ht="12.75">
      <c r="D1592"/>
      <c r="E1592"/>
      <c r="F1592"/>
      <c r="G1592"/>
      <c r="H1592"/>
      <c r="R1592"/>
    </row>
    <row r="1593" spans="4:18" ht="12.75">
      <c r="D1593"/>
      <c r="E1593"/>
      <c r="F1593"/>
      <c r="G1593"/>
      <c r="H1593"/>
      <c r="R1593"/>
    </row>
    <row r="1594" spans="4:18" ht="12.75">
      <c r="D1594"/>
      <c r="E1594"/>
      <c r="F1594"/>
      <c r="G1594"/>
      <c r="H1594"/>
      <c r="R1594"/>
    </row>
    <row r="1595" spans="4:18" ht="12.75">
      <c r="D1595"/>
      <c r="E1595"/>
      <c r="F1595"/>
      <c r="G1595"/>
      <c r="H1595"/>
      <c r="R1595"/>
    </row>
    <row r="1596" spans="4:18" ht="12.75">
      <c r="D1596"/>
      <c r="E1596"/>
      <c r="F1596"/>
      <c r="G1596"/>
      <c r="H1596"/>
      <c r="R1596"/>
    </row>
    <row r="1597" spans="4:18" ht="12.75">
      <c r="D1597"/>
      <c r="E1597"/>
      <c r="F1597"/>
      <c r="G1597"/>
      <c r="H1597"/>
      <c r="R1597"/>
    </row>
    <row r="1598" spans="4:18" ht="12.75">
      <c r="D1598"/>
      <c r="E1598"/>
      <c r="F1598"/>
      <c r="G1598"/>
      <c r="H1598"/>
      <c r="R1598"/>
    </row>
    <row r="1599" spans="4:18" ht="12.75">
      <c r="D1599"/>
      <c r="E1599"/>
      <c r="F1599"/>
      <c r="G1599"/>
      <c r="H1599"/>
      <c r="R1599"/>
    </row>
    <row r="1600" spans="4:18" ht="12.75">
      <c r="D1600"/>
      <c r="E1600"/>
      <c r="F1600"/>
      <c r="G1600"/>
      <c r="H1600"/>
      <c r="R1600"/>
    </row>
    <row r="1601" spans="4:18" ht="12.75">
      <c r="D1601"/>
      <c r="E1601"/>
      <c r="F1601"/>
      <c r="G1601"/>
      <c r="H1601"/>
      <c r="R1601"/>
    </row>
    <row r="1602" spans="4:18" ht="12.75">
      <c r="D1602"/>
      <c r="E1602"/>
      <c r="F1602"/>
      <c r="G1602"/>
      <c r="H1602"/>
      <c r="R1602"/>
    </row>
    <row r="1603" spans="4:18" ht="12.75">
      <c r="D1603"/>
      <c r="E1603"/>
      <c r="F1603"/>
      <c r="G1603"/>
      <c r="H1603"/>
      <c r="R1603"/>
    </row>
    <row r="1604" spans="4:18" ht="12.75">
      <c r="D1604"/>
      <c r="E1604"/>
      <c r="F1604"/>
      <c r="G1604"/>
      <c r="H1604"/>
      <c r="R1604"/>
    </row>
    <row r="1605" spans="4:18" ht="12.75">
      <c r="D1605"/>
      <c r="E1605"/>
      <c r="F1605"/>
      <c r="G1605"/>
      <c r="H1605"/>
      <c r="R1605"/>
    </row>
    <row r="1606" spans="4:18" ht="12.75">
      <c r="D1606"/>
      <c r="E1606"/>
      <c r="F1606"/>
      <c r="G1606"/>
      <c r="H1606"/>
      <c r="R1606"/>
    </row>
    <row r="1607" spans="4:18" ht="12.75">
      <c r="D1607"/>
      <c r="E1607"/>
      <c r="F1607"/>
      <c r="G1607"/>
      <c r="H1607"/>
      <c r="R1607"/>
    </row>
    <row r="1608" spans="4:18" ht="12.75">
      <c r="D1608"/>
      <c r="E1608"/>
      <c r="F1608"/>
      <c r="G1608"/>
      <c r="H1608"/>
      <c r="R1608"/>
    </row>
    <row r="1609" spans="4:18" ht="12.75">
      <c r="D1609"/>
      <c r="E1609"/>
      <c r="F1609"/>
      <c r="G1609"/>
      <c r="H1609"/>
      <c r="R1609"/>
    </row>
    <row r="1610" spans="4:18" ht="12.75">
      <c r="D1610"/>
      <c r="E1610"/>
      <c r="F1610"/>
      <c r="G1610"/>
      <c r="H1610"/>
      <c r="R1610"/>
    </row>
    <row r="1611" spans="4:18" ht="12.75">
      <c r="D1611"/>
      <c r="E1611"/>
      <c r="F1611"/>
      <c r="G1611"/>
      <c r="H1611"/>
      <c r="R1611"/>
    </row>
    <row r="1612" spans="4:18" ht="12.75">
      <c r="D1612"/>
      <c r="E1612"/>
      <c r="F1612"/>
      <c r="G1612"/>
      <c r="H1612"/>
      <c r="R1612"/>
    </row>
    <row r="1613" spans="4:18" ht="12.75">
      <c r="D1613"/>
      <c r="E1613"/>
      <c r="F1613"/>
      <c r="G1613"/>
      <c r="H1613"/>
      <c r="R1613"/>
    </row>
    <row r="1614" spans="4:18" ht="12.75">
      <c r="D1614"/>
      <c r="E1614"/>
      <c r="F1614"/>
      <c r="G1614"/>
      <c r="H1614"/>
      <c r="R1614"/>
    </row>
    <row r="1615" spans="4:18" ht="12.75">
      <c r="D1615"/>
      <c r="E1615"/>
      <c r="F1615"/>
      <c r="G1615"/>
      <c r="H1615"/>
      <c r="R1615"/>
    </row>
    <row r="1616" spans="4:18" ht="12.75">
      <c r="D1616"/>
      <c r="E1616"/>
      <c r="F1616"/>
      <c r="G1616"/>
      <c r="H1616"/>
      <c r="R1616"/>
    </row>
    <row r="1617" spans="4:18" ht="12.75">
      <c r="D1617"/>
      <c r="E1617"/>
      <c r="F1617"/>
      <c r="G1617"/>
      <c r="H1617"/>
      <c r="R1617"/>
    </row>
    <row r="1618" spans="4:18" ht="12.75">
      <c r="D1618"/>
      <c r="E1618"/>
      <c r="F1618"/>
      <c r="G1618"/>
      <c r="H1618"/>
      <c r="R1618"/>
    </row>
    <row r="1619" spans="4:18" ht="12.75">
      <c r="D1619"/>
      <c r="E1619"/>
      <c r="F1619"/>
      <c r="G1619"/>
      <c r="H1619"/>
      <c r="R1619"/>
    </row>
    <row r="1620" spans="4:18" ht="12.75">
      <c r="D1620"/>
      <c r="E1620"/>
      <c r="F1620"/>
      <c r="G1620"/>
      <c r="H1620"/>
      <c r="R1620"/>
    </row>
    <row r="1621" spans="4:18" ht="12.75">
      <c r="D1621"/>
      <c r="E1621"/>
      <c r="F1621"/>
      <c r="G1621"/>
      <c r="H1621"/>
      <c r="R1621"/>
    </row>
    <row r="1622" spans="4:18" ht="12.75">
      <c r="D1622"/>
      <c r="E1622"/>
      <c r="F1622"/>
      <c r="G1622"/>
      <c r="H1622"/>
      <c r="R1622"/>
    </row>
    <row r="1623" spans="4:18" ht="12.75">
      <c r="D1623"/>
      <c r="E1623"/>
      <c r="F1623"/>
      <c r="G1623"/>
      <c r="H1623"/>
      <c r="R1623"/>
    </row>
    <row r="1624" spans="4:18" ht="12.75">
      <c r="D1624"/>
      <c r="E1624"/>
      <c r="F1624"/>
      <c r="G1624"/>
      <c r="H1624"/>
      <c r="R1624"/>
    </row>
    <row r="1625" spans="4:18" ht="12.75">
      <c r="D1625"/>
      <c r="E1625"/>
      <c r="F1625"/>
      <c r="G1625"/>
      <c r="H1625"/>
      <c r="R1625"/>
    </row>
    <row r="1626" spans="4:18" ht="12.75">
      <c r="D1626"/>
      <c r="E1626"/>
      <c r="F1626"/>
      <c r="G1626"/>
      <c r="H1626"/>
      <c r="R1626"/>
    </row>
    <row r="1627" spans="4:18" ht="12.75">
      <c r="D1627"/>
      <c r="E1627"/>
      <c r="F1627"/>
      <c r="G1627"/>
      <c r="H1627"/>
      <c r="R1627"/>
    </row>
    <row r="1628" spans="4:18" ht="12.75">
      <c r="D1628"/>
      <c r="E1628"/>
      <c r="F1628"/>
      <c r="G1628"/>
      <c r="H1628"/>
      <c r="R1628"/>
    </row>
    <row r="1629" spans="4:18" ht="12.75">
      <c r="D1629"/>
      <c r="E1629"/>
      <c r="F1629"/>
      <c r="G1629"/>
      <c r="H1629"/>
      <c r="R1629"/>
    </row>
    <row r="1630" spans="4:18" ht="12.75">
      <c r="D1630"/>
      <c r="E1630"/>
      <c r="F1630"/>
      <c r="G1630"/>
      <c r="H1630"/>
      <c r="R1630"/>
    </row>
    <row r="1631" spans="4:18" ht="12.75">
      <c r="D1631"/>
      <c r="E1631"/>
      <c r="F1631"/>
      <c r="G1631"/>
      <c r="H1631"/>
      <c r="R1631"/>
    </row>
    <row r="1632" spans="4:18" ht="12.75">
      <c r="D1632"/>
      <c r="E1632"/>
      <c r="F1632"/>
      <c r="G1632"/>
      <c r="H1632"/>
      <c r="R1632"/>
    </row>
    <row r="1633" spans="4:18" ht="12.75">
      <c r="D1633"/>
      <c r="E1633"/>
      <c r="F1633"/>
      <c r="G1633"/>
      <c r="H1633"/>
      <c r="R1633"/>
    </row>
    <row r="1634" spans="4:18" ht="12.75">
      <c r="D1634"/>
      <c r="E1634"/>
      <c r="F1634"/>
      <c r="G1634"/>
      <c r="H1634"/>
      <c r="R1634"/>
    </row>
    <row r="1635" spans="4:18" ht="12.75">
      <c r="D1635"/>
      <c r="E1635"/>
      <c r="F1635"/>
      <c r="G1635"/>
      <c r="H1635"/>
      <c r="R1635"/>
    </row>
    <row r="1636" spans="4:18" ht="12.75">
      <c r="D1636"/>
      <c r="E1636"/>
      <c r="F1636"/>
      <c r="G1636"/>
      <c r="H1636"/>
      <c r="R1636"/>
    </row>
    <row r="1637" spans="4:18" ht="12.75">
      <c r="D1637"/>
      <c r="E1637"/>
      <c r="F1637"/>
      <c r="G1637"/>
      <c r="H1637"/>
      <c r="R1637"/>
    </row>
    <row r="1638" spans="4:18" ht="12.75">
      <c r="D1638"/>
      <c r="E1638"/>
      <c r="F1638"/>
      <c r="G1638"/>
      <c r="H1638"/>
      <c r="R1638"/>
    </row>
    <row r="1639" spans="4:18" ht="12.75">
      <c r="D1639"/>
      <c r="E1639"/>
      <c r="F1639"/>
      <c r="G1639"/>
      <c r="H1639"/>
      <c r="R1639"/>
    </row>
    <row r="1640" spans="4:18" ht="12.75">
      <c r="D1640"/>
      <c r="E1640"/>
      <c r="F1640"/>
      <c r="G1640"/>
      <c r="H1640"/>
      <c r="R1640"/>
    </row>
    <row r="1641" spans="4:18" ht="12.75">
      <c r="D1641"/>
      <c r="E1641"/>
      <c r="F1641"/>
      <c r="G1641"/>
      <c r="H1641"/>
      <c r="R1641"/>
    </row>
    <row r="1642" spans="4:18" ht="12.75">
      <c r="D1642"/>
      <c r="E1642"/>
      <c r="F1642"/>
      <c r="G1642"/>
      <c r="H1642"/>
      <c r="R1642"/>
    </row>
    <row r="1643" spans="4:18" ht="12.75">
      <c r="D1643"/>
      <c r="E1643"/>
      <c r="F1643"/>
      <c r="G1643"/>
      <c r="H1643"/>
      <c r="R1643"/>
    </row>
    <row r="1644" spans="4:18" ht="12.75">
      <c r="D1644"/>
      <c r="E1644"/>
      <c r="F1644"/>
      <c r="G1644"/>
      <c r="H1644"/>
      <c r="R1644"/>
    </row>
    <row r="1645" spans="4:18" ht="12.75">
      <c r="D1645"/>
      <c r="E1645"/>
      <c r="F1645"/>
      <c r="G1645"/>
      <c r="H1645"/>
      <c r="R1645"/>
    </row>
    <row r="1646" spans="4:18" ht="12.75">
      <c r="D1646"/>
      <c r="E1646"/>
      <c r="F1646"/>
      <c r="G1646"/>
      <c r="H1646"/>
      <c r="R1646"/>
    </row>
    <row r="1647" spans="4:18" ht="12.75">
      <c r="D1647"/>
      <c r="E1647"/>
      <c r="F1647"/>
      <c r="G1647"/>
      <c r="H1647"/>
      <c r="R1647"/>
    </row>
    <row r="1648" spans="4:18" ht="12.75">
      <c r="D1648"/>
      <c r="E1648"/>
      <c r="F1648"/>
      <c r="G1648"/>
      <c r="H1648"/>
      <c r="R1648"/>
    </row>
    <row r="1649" spans="4:18" ht="12.75">
      <c r="D1649"/>
      <c r="E1649"/>
      <c r="F1649"/>
      <c r="G1649"/>
      <c r="H1649"/>
      <c r="R1649"/>
    </row>
    <row r="1650" spans="4:18" ht="12.75">
      <c r="D1650"/>
      <c r="E1650"/>
      <c r="F1650"/>
      <c r="G1650"/>
      <c r="H1650"/>
      <c r="R1650"/>
    </row>
    <row r="1651" spans="4:18" ht="12.75">
      <c r="D1651"/>
      <c r="E1651"/>
      <c r="F1651"/>
      <c r="G1651"/>
      <c r="H1651"/>
      <c r="R1651"/>
    </row>
    <row r="1652" spans="4:18" ht="12.75">
      <c r="D1652"/>
      <c r="E1652"/>
      <c r="F1652"/>
      <c r="G1652"/>
      <c r="H1652"/>
      <c r="R1652"/>
    </row>
    <row r="1653" spans="4:18" ht="12.75">
      <c r="D1653"/>
      <c r="E1653"/>
      <c r="F1653"/>
      <c r="G1653"/>
      <c r="H1653"/>
      <c r="R1653"/>
    </row>
    <row r="1654" spans="4:18" ht="12.75">
      <c r="D1654"/>
      <c r="E1654"/>
      <c r="F1654"/>
      <c r="G1654"/>
      <c r="H1654"/>
      <c r="R1654"/>
    </row>
    <row r="1655" spans="4:18" ht="12.75">
      <c r="D1655"/>
      <c r="E1655"/>
      <c r="F1655"/>
      <c r="G1655"/>
      <c r="H1655"/>
      <c r="R1655"/>
    </row>
    <row r="1656" spans="4:18" ht="12.75">
      <c r="D1656"/>
      <c r="E1656"/>
      <c r="F1656"/>
      <c r="G1656"/>
      <c r="H1656"/>
      <c r="R1656"/>
    </row>
    <row r="1657" spans="4:18" ht="12.75">
      <c r="D1657"/>
      <c r="E1657"/>
      <c r="F1657"/>
      <c r="G1657"/>
      <c r="H1657"/>
      <c r="R1657"/>
    </row>
    <row r="1658" spans="4:18" ht="12.75">
      <c r="D1658"/>
      <c r="E1658"/>
      <c r="F1658"/>
      <c r="G1658"/>
      <c r="H1658"/>
      <c r="R1658"/>
    </row>
    <row r="1659" spans="4:18" ht="12.75">
      <c r="D1659"/>
      <c r="E1659"/>
      <c r="F1659"/>
      <c r="G1659"/>
      <c r="H1659"/>
      <c r="R1659"/>
    </row>
    <row r="1660" spans="4:18" ht="12.75">
      <c r="D1660"/>
      <c r="E1660"/>
      <c r="F1660"/>
      <c r="G1660"/>
      <c r="H1660"/>
      <c r="R1660"/>
    </row>
    <row r="1661" spans="4:18" ht="12.75">
      <c r="D1661"/>
      <c r="E1661"/>
      <c r="F1661"/>
      <c r="G1661"/>
      <c r="H1661"/>
      <c r="R1661"/>
    </row>
    <row r="1662" spans="4:18" ht="12.75">
      <c r="D1662"/>
      <c r="E1662"/>
      <c r="F1662"/>
      <c r="G1662"/>
      <c r="H1662"/>
      <c r="R1662"/>
    </row>
    <row r="1663" spans="4:18" ht="12.75">
      <c r="D1663"/>
      <c r="E1663"/>
      <c r="F1663"/>
      <c r="G1663"/>
      <c r="H1663"/>
      <c r="R1663"/>
    </row>
    <row r="1664" spans="4:18" ht="12.75">
      <c r="D1664"/>
      <c r="E1664"/>
      <c r="F1664"/>
      <c r="G1664"/>
      <c r="H1664"/>
      <c r="R1664"/>
    </row>
    <row r="1665" spans="4:18" ht="12.75">
      <c r="D1665"/>
      <c r="E1665"/>
      <c r="F1665"/>
      <c r="G1665"/>
      <c r="H1665"/>
      <c r="R1665"/>
    </row>
    <row r="1666" spans="4:18" ht="12.75">
      <c r="D1666"/>
      <c r="E1666"/>
      <c r="F1666"/>
      <c r="G1666"/>
      <c r="H1666"/>
      <c r="R1666"/>
    </row>
    <row r="1667" spans="4:18" ht="12.75">
      <c r="D1667"/>
      <c r="E1667"/>
      <c r="F1667"/>
      <c r="G1667"/>
      <c r="H1667"/>
      <c r="R1667"/>
    </row>
    <row r="1668" spans="4:18" ht="12.75">
      <c r="D1668"/>
      <c r="E1668"/>
      <c r="F1668"/>
      <c r="G1668"/>
      <c r="H1668"/>
      <c r="R1668"/>
    </row>
    <row r="1669" spans="4:18" ht="12.75">
      <c r="D1669"/>
      <c r="E1669"/>
      <c r="F1669"/>
      <c r="G1669"/>
      <c r="H1669"/>
      <c r="R1669"/>
    </row>
    <row r="1670" spans="4:18" ht="12.75">
      <c r="D1670"/>
      <c r="E1670"/>
      <c r="F1670"/>
      <c r="G1670"/>
      <c r="H1670"/>
      <c r="R1670"/>
    </row>
    <row r="1671" spans="4:18" ht="12.75">
      <c r="D1671"/>
      <c r="E1671"/>
      <c r="F1671"/>
      <c r="G1671"/>
      <c r="H1671"/>
      <c r="R1671"/>
    </row>
    <row r="1672" spans="4:18" ht="12.75">
      <c r="D1672"/>
      <c r="E1672"/>
      <c r="F1672"/>
      <c r="G1672"/>
      <c r="H1672"/>
      <c r="R1672"/>
    </row>
    <row r="1673" spans="4:18" ht="12.75">
      <c r="D1673"/>
      <c r="E1673"/>
      <c r="F1673"/>
      <c r="G1673"/>
      <c r="H1673"/>
      <c r="R1673"/>
    </row>
    <row r="1674" spans="4:18" ht="12.75">
      <c r="D1674"/>
      <c r="E1674"/>
      <c r="F1674"/>
      <c r="G1674"/>
      <c r="H1674"/>
      <c r="R1674"/>
    </row>
    <row r="1675" spans="4:18" ht="12.75">
      <c r="D1675"/>
      <c r="E1675"/>
      <c r="F1675"/>
      <c r="G1675"/>
      <c r="H1675"/>
      <c r="R1675"/>
    </row>
    <row r="1676" spans="4:18" ht="12.75">
      <c r="D1676"/>
      <c r="E1676"/>
      <c r="F1676"/>
      <c r="G1676"/>
      <c r="H1676"/>
      <c r="R1676"/>
    </row>
    <row r="1677" spans="4:18" ht="12.75">
      <c r="D1677"/>
      <c r="E1677"/>
      <c r="F1677"/>
      <c r="G1677"/>
      <c r="H1677"/>
      <c r="R1677"/>
    </row>
    <row r="1678" spans="4:18" ht="12.75">
      <c r="D1678"/>
      <c r="E1678"/>
      <c r="F1678"/>
      <c r="G1678"/>
      <c r="H1678"/>
      <c r="R1678"/>
    </row>
    <row r="1679" spans="4:18" ht="12.75">
      <c r="D1679"/>
      <c r="E1679"/>
      <c r="F1679"/>
      <c r="G1679"/>
      <c r="H1679"/>
      <c r="R1679"/>
    </row>
    <row r="1680" spans="4:18" ht="12.75">
      <c r="D1680"/>
      <c r="E1680"/>
      <c r="F1680"/>
      <c r="G1680"/>
      <c r="H1680"/>
      <c r="R1680"/>
    </row>
    <row r="1681" spans="4:18" ht="12.75">
      <c r="D1681"/>
      <c r="E1681"/>
      <c r="F1681"/>
      <c r="G1681"/>
      <c r="H1681"/>
      <c r="R1681"/>
    </row>
    <row r="1682" spans="4:18" ht="12.75">
      <c r="D1682"/>
      <c r="E1682"/>
      <c r="F1682"/>
      <c r="G1682"/>
      <c r="H1682"/>
      <c r="R1682"/>
    </row>
    <row r="1683" spans="4:18" ht="12.75">
      <c r="D1683"/>
      <c r="E1683"/>
      <c r="F1683"/>
      <c r="G1683"/>
      <c r="H1683"/>
      <c r="R1683"/>
    </row>
    <row r="1684" spans="4:18" ht="12.75">
      <c r="D1684"/>
      <c r="E1684"/>
      <c r="F1684"/>
      <c r="G1684"/>
      <c r="H1684"/>
      <c r="R1684"/>
    </row>
    <row r="1685" spans="4:18" ht="12.75">
      <c r="D1685"/>
      <c r="E1685"/>
      <c r="F1685"/>
      <c r="G1685"/>
      <c r="H1685"/>
      <c r="R1685"/>
    </row>
    <row r="1686" spans="4:18" ht="12.75">
      <c r="D1686"/>
      <c r="E1686"/>
      <c r="F1686"/>
      <c r="G1686"/>
      <c r="H1686"/>
      <c r="R1686"/>
    </row>
    <row r="1687" spans="4:18" ht="12.75">
      <c r="D1687"/>
      <c r="E1687"/>
      <c r="F1687"/>
      <c r="G1687"/>
      <c r="H1687"/>
      <c r="R1687"/>
    </row>
    <row r="1688" spans="4:18" ht="12.75">
      <c r="D1688"/>
      <c r="E1688"/>
      <c r="F1688"/>
      <c r="G1688"/>
      <c r="H1688"/>
      <c r="R1688"/>
    </row>
    <row r="1689" spans="4:18" ht="12.75">
      <c r="D1689"/>
      <c r="E1689"/>
      <c r="F1689"/>
      <c r="G1689"/>
      <c r="H1689"/>
      <c r="R1689"/>
    </row>
    <row r="1690" spans="4:18" ht="12.75">
      <c r="D1690"/>
      <c r="E1690"/>
      <c r="F1690"/>
      <c r="G1690"/>
      <c r="H1690"/>
      <c r="R1690"/>
    </row>
    <row r="1691" spans="4:18" ht="12.75">
      <c r="D1691"/>
      <c r="E1691"/>
      <c r="F1691"/>
      <c r="G1691"/>
      <c r="H1691"/>
      <c r="R1691"/>
    </row>
    <row r="1692" spans="4:18" ht="12.75">
      <c r="D1692"/>
      <c r="E1692"/>
      <c r="F1692"/>
      <c r="G1692"/>
      <c r="H1692"/>
      <c r="R1692"/>
    </row>
    <row r="1693" spans="4:18" ht="12.75">
      <c r="D1693"/>
      <c r="E1693"/>
      <c r="F1693"/>
      <c r="G1693"/>
      <c r="H1693"/>
      <c r="R1693"/>
    </row>
    <row r="1694" spans="4:18" ht="12.75">
      <c r="D1694"/>
      <c r="E1694"/>
      <c r="F1694"/>
      <c r="G1694"/>
      <c r="H1694"/>
      <c r="R1694"/>
    </row>
    <row r="1695" spans="4:18" ht="12.75">
      <c r="D1695"/>
      <c r="E1695"/>
      <c r="F1695"/>
      <c r="G1695"/>
      <c r="H1695"/>
      <c r="R1695"/>
    </row>
    <row r="1696" spans="4:18" ht="12.75">
      <c r="D1696"/>
      <c r="E1696"/>
      <c r="F1696"/>
      <c r="G1696"/>
      <c r="H1696"/>
      <c r="R1696"/>
    </row>
    <row r="1697" spans="4:18" ht="12.75">
      <c r="D1697"/>
      <c r="E1697"/>
      <c r="F1697"/>
      <c r="G1697"/>
      <c r="H1697"/>
      <c r="R1697"/>
    </row>
    <row r="1698" spans="4:18" ht="12.75">
      <c r="D1698"/>
      <c r="E1698"/>
      <c r="F1698"/>
      <c r="G1698"/>
      <c r="H1698"/>
      <c r="R1698"/>
    </row>
    <row r="1699" spans="4:18" ht="12.75">
      <c r="D1699"/>
      <c r="E1699"/>
      <c r="F1699"/>
      <c r="G1699"/>
      <c r="H1699"/>
      <c r="R1699"/>
    </row>
    <row r="1700" spans="4:18" ht="12.75">
      <c r="D1700"/>
      <c r="E1700"/>
      <c r="F1700"/>
      <c r="G1700"/>
      <c r="H1700"/>
      <c r="R1700"/>
    </row>
    <row r="1701" spans="4:18" ht="12.75">
      <c r="D1701"/>
      <c r="E1701"/>
      <c r="F1701"/>
      <c r="G1701"/>
      <c r="H1701"/>
      <c r="R1701"/>
    </row>
    <row r="1702" spans="4:18" ht="12.75">
      <c r="D1702"/>
      <c r="E1702"/>
      <c r="F1702"/>
      <c r="G1702"/>
      <c r="H1702"/>
      <c r="R1702"/>
    </row>
    <row r="1703" spans="4:18" ht="12.75">
      <c r="D1703"/>
      <c r="E1703"/>
      <c r="F1703"/>
      <c r="G1703"/>
      <c r="H1703"/>
      <c r="R1703"/>
    </row>
    <row r="1704" spans="4:18" ht="12.75">
      <c r="D1704"/>
      <c r="E1704"/>
      <c r="F1704"/>
      <c r="G1704"/>
      <c r="H1704"/>
      <c r="R1704"/>
    </row>
    <row r="1705" spans="4:18" ht="12.75">
      <c r="D1705"/>
      <c r="E1705"/>
      <c r="F1705"/>
      <c r="G1705"/>
      <c r="H1705"/>
      <c r="R1705"/>
    </row>
    <row r="1706" spans="4:18" ht="12.75">
      <c r="D1706"/>
      <c r="E1706"/>
      <c r="F1706"/>
      <c r="G1706"/>
      <c r="H1706"/>
      <c r="R1706"/>
    </row>
    <row r="1707" spans="4:18" ht="12.75">
      <c r="D1707"/>
      <c r="E1707"/>
      <c r="F1707"/>
      <c r="G1707"/>
      <c r="H1707"/>
      <c r="R1707"/>
    </row>
    <row r="1708" spans="4:18" ht="12.75">
      <c r="D1708"/>
      <c r="E1708"/>
      <c r="F1708"/>
      <c r="G1708"/>
      <c r="H1708"/>
      <c r="R1708"/>
    </row>
    <row r="1709" spans="4:18" ht="12.75">
      <c r="D1709"/>
      <c r="E1709"/>
      <c r="F1709"/>
      <c r="G1709"/>
      <c r="H1709"/>
      <c r="R1709"/>
    </row>
    <row r="1710" spans="4:18" ht="12.75">
      <c r="D1710"/>
      <c r="E1710"/>
      <c r="F1710"/>
      <c r="G1710"/>
      <c r="H1710"/>
      <c r="R1710"/>
    </row>
    <row r="1711" spans="4:18" ht="12.75">
      <c r="D1711"/>
      <c r="E1711"/>
      <c r="F1711"/>
      <c r="G1711"/>
      <c r="H1711"/>
      <c r="R1711"/>
    </row>
    <row r="1712" spans="4:18" ht="12.75">
      <c r="D1712"/>
      <c r="E1712"/>
      <c r="F1712"/>
      <c r="G1712"/>
      <c r="H1712"/>
      <c r="R1712"/>
    </row>
    <row r="1713" spans="4:18" ht="12.75">
      <c r="D1713"/>
      <c r="E1713"/>
      <c r="F1713"/>
      <c r="G1713"/>
      <c r="H1713"/>
      <c r="R1713"/>
    </row>
    <row r="1714" spans="4:18" ht="12.75">
      <c r="D1714"/>
      <c r="E1714"/>
      <c r="F1714"/>
      <c r="G1714"/>
      <c r="H1714"/>
      <c r="R1714"/>
    </row>
    <row r="1715" spans="4:18" ht="12.75">
      <c r="D1715"/>
      <c r="E1715"/>
      <c r="F1715"/>
      <c r="G1715"/>
      <c r="H1715"/>
      <c r="R1715"/>
    </row>
    <row r="1716" spans="4:18" ht="12.75">
      <c r="D1716"/>
      <c r="E1716"/>
      <c r="F1716"/>
      <c r="G1716"/>
      <c r="H1716"/>
      <c r="R1716"/>
    </row>
    <row r="1717" spans="4:18" ht="12.75">
      <c r="D1717"/>
      <c r="E1717"/>
      <c r="F1717"/>
      <c r="G1717"/>
      <c r="H1717"/>
      <c r="R1717"/>
    </row>
    <row r="1718" spans="4:18" ht="12.75">
      <c r="D1718"/>
      <c r="E1718"/>
      <c r="F1718"/>
      <c r="G1718"/>
      <c r="H1718"/>
      <c r="R1718"/>
    </row>
    <row r="1719" spans="4:18" ht="12.75">
      <c r="D1719"/>
      <c r="E1719"/>
      <c r="F1719"/>
      <c r="G1719"/>
      <c r="H1719"/>
      <c r="R1719"/>
    </row>
    <row r="1720" spans="4:18" ht="12.75">
      <c r="D1720"/>
      <c r="E1720"/>
      <c r="F1720"/>
      <c r="G1720"/>
      <c r="H1720"/>
      <c r="R1720"/>
    </row>
    <row r="1721" spans="4:18" ht="12.75">
      <c r="D1721"/>
      <c r="E1721"/>
      <c r="F1721"/>
      <c r="G1721"/>
      <c r="H1721"/>
      <c r="R1721"/>
    </row>
    <row r="1722" spans="4:18" ht="12.75">
      <c r="D1722"/>
      <c r="E1722"/>
      <c r="F1722"/>
      <c r="G1722"/>
      <c r="H1722"/>
      <c r="R1722"/>
    </row>
    <row r="1723" spans="4:18" ht="12.75">
      <c r="D1723"/>
      <c r="E1723"/>
      <c r="F1723"/>
      <c r="G1723"/>
      <c r="H1723"/>
      <c r="R1723"/>
    </row>
    <row r="1724" spans="4:18" ht="12.75">
      <c r="D1724"/>
      <c r="E1724"/>
      <c r="F1724"/>
      <c r="G1724"/>
      <c r="H1724"/>
      <c r="R1724"/>
    </row>
    <row r="1725" spans="4:18" ht="12.75">
      <c r="D1725"/>
      <c r="E1725"/>
      <c r="F1725"/>
      <c r="G1725"/>
      <c r="H1725"/>
      <c r="R1725"/>
    </row>
    <row r="1726" spans="4:18" ht="12.75">
      <c r="D1726"/>
      <c r="E1726"/>
      <c r="F1726"/>
      <c r="G1726"/>
      <c r="H1726"/>
      <c r="R1726"/>
    </row>
    <row r="1727" spans="4:18" ht="12.75">
      <c r="D1727"/>
      <c r="E1727"/>
      <c r="F1727"/>
      <c r="G1727"/>
      <c r="H1727"/>
      <c r="R1727"/>
    </row>
    <row r="1728" spans="4:18" ht="12.75">
      <c r="D1728"/>
      <c r="E1728"/>
      <c r="F1728"/>
      <c r="G1728"/>
      <c r="H1728"/>
      <c r="R1728"/>
    </row>
    <row r="1729" spans="4:18" ht="12.75">
      <c r="D1729"/>
      <c r="E1729"/>
      <c r="F1729"/>
      <c r="G1729"/>
      <c r="H1729"/>
      <c r="R1729"/>
    </row>
    <row r="1730" spans="4:18" ht="12.75">
      <c r="D1730"/>
      <c r="E1730"/>
      <c r="F1730"/>
      <c r="G1730"/>
      <c r="H1730"/>
      <c r="R1730"/>
    </row>
    <row r="1731" spans="4:18" ht="12.75">
      <c r="D1731"/>
      <c r="E1731"/>
      <c r="F1731"/>
      <c r="G1731"/>
      <c r="H1731"/>
      <c r="R1731"/>
    </row>
    <row r="1732" spans="4:18" ht="12.75">
      <c r="D1732"/>
      <c r="E1732"/>
      <c r="F1732"/>
      <c r="G1732"/>
      <c r="H1732"/>
      <c r="R1732"/>
    </row>
    <row r="1733" spans="4:18" ht="12.75">
      <c r="D1733"/>
      <c r="E1733"/>
      <c r="F1733"/>
      <c r="G1733"/>
      <c r="H1733"/>
      <c r="R1733"/>
    </row>
    <row r="1734" spans="4:18" ht="12.75">
      <c r="D1734"/>
      <c r="E1734"/>
      <c r="F1734"/>
      <c r="G1734"/>
      <c r="H1734"/>
      <c r="R1734"/>
    </row>
    <row r="1735" spans="4:18" ht="12.75">
      <c r="D1735"/>
      <c r="E1735"/>
      <c r="F1735"/>
      <c r="G1735"/>
      <c r="H1735"/>
      <c r="R1735"/>
    </row>
    <row r="1736" spans="4:18" ht="12.75">
      <c r="D1736"/>
      <c r="E1736"/>
      <c r="F1736"/>
      <c r="G1736"/>
      <c r="H1736"/>
      <c r="R1736"/>
    </row>
    <row r="1737" spans="4:18" ht="12.75">
      <c r="D1737"/>
      <c r="E1737"/>
      <c r="F1737"/>
      <c r="G1737"/>
      <c r="H1737"/>
      <c r="R1737"/>
    </row>
    <row r="1738" spans="4:18" ht="12.75">
      <c r="D1738"/>
      <c r="E1738"/>
      <c r="F1738"/>
      <c r="G1738"/>
      <c r="H1738"/>
      <c r="R1738"/>
    </row>
    <row r="1739" spans="4:18" ht="12.75">
      <c r="D1739"/>
      <c r="E1739"/>
      <c r="F1739"/>
      <c r="G1739"/>
      <c r="H1739"/>
      <c r="R1739"/>
    </row>
    <row r="1740" spans="4:18" ht="12.75">
      <c r="D1740"/>
      <c r="E1740"/>
      <c r="F1740"/>
      <c r="G1740"/>
      <c r="H1740"/>
      <c r="R1740"/>
    </row>
    <row r="1741" spans="4:18" ht="12.75">
      <c r="D1741"/>
      <c r="E1741"/>
      <c r="F1741"/>
      <c r="G1741"/>
      <c r="H1741"/>
      <c r="R1741"/>
    </row>
    <row r="1742" spans="4:18" ht="12.75">
      <c r="D1742"/>
      <c r="E1742"/>
      <c r="F1742"/>
      <c r="G1742"/>
      <c r="H1742"/>
      <c r="R1742"/>
    </row>
    <row r="1743" spans="4:18" ht="12.75">
      <c r="D1743"/>
      <c r="E1743"/>
      <c r="F1743"/>
      <c r="G1743"/>
      <c r="H1743"/>
      <c r="R1743"/>
    </row>
    <row r="1744" spans="4:18" ht="12.75">
      <c r="D1744"/>
      <c r="E1744"/>
      <c r="F1744"/>
      <c r="G1744"/>
      <c r="H1744"/>
      <c r="R1744"/>
    </row>
    <row r="1745" spans="4:18" ht="12.75">
      <c r="D1745"/>
      <c r="E1745"/>
      <c r="F1745"/>
      <c r="G1745"/>
      <c r="H1745"/>
      <c r="R1745"/>
    </row>
    <row r="1746" spans="4:18" ht="12.75">
      <c r="D1746"/>
      <c r="E1746"/>
      <c r="F1746"/>
      <c r="G1746"/>
      <c r="H1746"/>
      <c r="R1746"/>
    </row>
    <row r="1747" spans="4:18" ht="12.75">
      <c r="D1747"/>
      <c r="E1747"/>
      <c r="F1747"/>
      <c r="G1747"/>
      <c r="H1747"/>
      <c r="R1747"/>
    </row>
    <row r="1748" spans="4:18" ht="12.75">
      <c r="D1748"/>
      <c r="E1748"/>
      <c r="F1748"/>
      <c r="G1748"/>
      <c r="H1748"/>
      <c r="R1748"/>
    </row>
    <row r="1749" spans="4:18" ht="12.75">
      <c r="D1749"/>
      <c r="E1749"/>
      <c r="F1749"/>
      <c r="G1749"/>
      <c r="H1749"/>
      <c r="R1749"/>
    </row>
    <row r="1750" spans="4:18" ht="12.75">
      <c r="D1750"/>
      <c r="E1750"/>
      <c r="F1750"/>
      <c r="G1750"/>
      <c r="H1750"/>
      <c r="R1750"/>
    </row>
    <row r="1751" spans="4:18" ht="12.75">
      <c r="D1751"/>
      <c r="E1751"/>
      <c r="F1751"/>
      <c r="G1751"/>
      <c r="H1751"/>
      <c r="R1751"/>
    </row>
    <row r="1752" spans="4:18" ht="12.75">
      <c r="D1752"/>
      <c r="E1752"/>
      <c r="F1752"/>
      <c r="G1752"/>
      <c r="H1752"/>
      <c r="R1752"/>
    </row>
    <row r="1753" spans="4:18" ht="12.75">
      <c r="D1753"/>
      <c r="E1753"/>
      <c r="F1753"/>
      <c r="G1753"/>
      <c r="H1753"/>
      <c r="R1753"/>
    </row>
    <row r="1754" spans="4:18" ht="12.75">
      <c r="D1754"/>
      <c r="E1754"/>
      <c r="F1754"/>
      <c r="G1754"/>
      <c r="H1754"/>
      <c r="R1754"/>
    </row>
    <row r="1755" spans="4:18" ht="12.75">
      <c r="D1755"/>
      <c r="E1755"/>
      <c r="F1755"/>
      <c r="G1755"/>
      <c r="H1755"/>
      <c r="R1755"/>
    </row>
    <row r="1756" spans="4:18" ht="12.75">
      <c r="D1756"/>
      <c r="E1756"/>
      <c r="F1756"/>
      <c r="G1756"/>
      <c r="H1756"/>
      <c r="R1756"/>
    </row>
    <row r="1757" spans="4:18" ht="12.75">
      <c r="D1757"/>
      <c r="E1757"/>
      <c r="F1757"/>
      <c r="G1757"/>
      <c r="H1757"/>
      <c r="R1757"/>
    </row>
    <row r="1758" spans="4:18" ht="12.75">
      <c r="D1758"/>
      <c r="E1758"/>
      <c r="F1758"/>
      <c r="G1758"/>
      <c r="H1758"/>
      <c r="R1758"/>
    </row>
    <row r="1759" spans="4:18" ht="12.75">
      <c r="D1759"/>
      <c r="E1759"/>
      <c r="F1759"/>
      <c r="G1759"/>
      <c r="H1759"/>
      <c r="R1759"/>
    </row>
    <row r="1760" spans="4:18" ht="12.75">
      <c r="D1760"/>
      <c r="E1760"/>
      <c r="F1760"/>
      <c r="G1760"/>
      <c r="H1760"/>
      <c r="R1760"/>
    </row>
    <row r="1761" spans="4:18" ht="12.75">
      <c r="D1761"/>
      <c r="E1761"/>
      <c r="F1761"/>
      <c r="G1761"/>
      <c r="H1761"/>
      <c r="R1761"/>
    </row>
    <row r="1762" spans="4:18" ht="12.75">
      <c r="D1762"/>
      <c r="E1762"/>
      <c r="F1762"/>
      <c r="G1762"/>
      <c r="H1762"/>
      <c r="R1762"/>
    </row>
    <row r="1763" spans="4:18" ht="12.75">
      <c r="D1763"/>
      <c r="E1763"/>
      <c r="F1763"/>
      <c r="G1763"/>
      <c r="H1763"/>
      <c r="R1763"/>
    </row>
    <row r="1764" spans="4:18" ht="12.75">
      <c r="D1764"/>
      <c r="E1764"/>
      <c r="F1764"/>
      <c r="G1764"/>
      <c r="H1764"/>
      <c r="R1764"/>
    </row>
    <row r="1765" spans="4:18" ht="12.75">
      <c r="D1765"/>
      <c r="E1765"/>
      <c r="F1765"/>
      <c r="G1765"/>
      <c r="H1765"/>
      <c r="R1765"/>
    </row>
    <row r="1766" spans="4:18" ht="12.75">
      <c r="D1766"/>
      <c r="E1766"/>
      <c r="F1766"/>
      <c r="G1766"/>
      <c r="H1766"/>
      <c r="R1766"/>
    </row>
    <row r="1767" spans="4:18" ht="12.75">
      <c r="D1767"/>
      <c r="E1767"/>
      <c r="F1767"/>
      <c r="G1767"/>
      <c r="H1767"/>
      <c r="R1767"/>
    </row>
    <row r="1768" spans="4:18" ht="12.75">
      <c r="D1768"/>
      <c r="E1768"/>
      <c r="F1768"/>
      <c r="G1768"/>
      <c r="H1768"/>
      <c r="R1768"/>
    </row>
    <row r="1769" spans="4:18" ht="12.75">
      <c r="D1769"/>
      <c r="E1769"/>
      <c r="F1769"/>
      <c r="G1769"/>
      <c r="H1769"/>
      <c r="R1769"/>
    </row>
    <row r="1770" spans="4:18" ht="12.75">
      <c r="D1770"/>
      <c r="E1770"/>
      <c r="F1770"/>
      <c r="G1770"/>
      <c r="H1770"/>
      <c r="R1770"/>
    </row>
    <row r="1771" spans="4:18" ht="12.75">
      <c r="D1771"/>
      <c r="E1771"/>
      <c r="F1771"/>
      <c r="G1771"/>
      <c r="H1771"/>
      <c r="R1771"/>
    </row>
    <row r="1772" spans="4:18" ht="12.75">
      <c r="D1772"/>
      <c r="E1772"/>
      <c r="F1772"/>
      <c r="G1772"/>
      <c r="H1772"/>
      <c r="R1772"/>
    </row>
    <row r="1773" spans="4:18" ht="12.75">
      <c r="D1773"/>
      <c r="E1773"/>
      <c r="F1773"/>
      <c r="G1773"/>
      <c r="H1773"/>
      <c r="R1773"/>
    </row>
    <row r="1774" spans="4:18" ht="12.75">
      <c r="D1774"/>
      <c r="E1774"/>
      <c r="F1774"/>
      <c r="G1774"/>
      <c r="H1774"/>
      <c r="R1774"/>
    </row>
    <row r="1775" spans="4:18" ht="12.75">
      <c r="D1775"/>
      <c r="E1775"/>
      <c r="F1775"/>
      <c r="G1775"/>
      <c r="H1775"/>
      <c r="R1775"/>
    </row>
    <row r="1776" spans="4:18" ht="12.75">
      <c r="D1776"/>
      <c r="E1776"/>
      <c r="F1776"/>
      <c r="G1776"/>
      <c r="H1776"/>
      <c r="R1776"/>
    </row>
    <row r="1777" spans="4:18" ht="12.75">
      <c r="D1777"/>
      <c r="E1777"/>
      <c r="F1777"/>
      <c r="G1777"/>
      <c r="H1777"/>
      <c r="R1777"/>
    </row>
    <row r="1778" spans="4:18" ht="12.75">
      <c r="D1778"/>
      <c r="E1778"/>
      <c r="F1778"/>
      <c r="G1778"/>
      <c r="H1778"/>
      <c r="R1778"/>
    </row>
    <row r="1779" spans="4:18" ht="12.75">
      <c r="D1779"/>
      <c r="E1779"/>
      <c r="F1779"/>
      <c r="G1779"/>
      <c r="H1779"/>
      <c r="R1779"/>
    </row>
    <row r="1780" spans="4:18" ht="12.75">
      <c r="D1780"/>
      <c r="E1780"/>
      <c r="F1780"/>
      <c r="G1780"/>
      <c r="H1780"/>
      <c r="R1780"/>
    </row>
    <row r="1781" spans="4:18" ht="12.75">
      <c r="D1781"/>
      <c r="E1781"/>
      <c r="F1781"/>
      <c r="G1781"/>
      <c r="H1781"/>
      <c r="R1781"/>
    </row>
    <row r="1782" spans="4:18" ht="12.75">
      <c r="D1782"/>
      <c r="E1782"/>
      <c r="F1782"/>
      <c r="G1782"/>
      <c r="H1782"/>
      <c r="R1782"/>
    </row>
    <row r="1783" spans="4:18" ht="12.75">
      <c r="D1783"/>
      <c r="E1783"/>
      <c r="F1783"/>
      <c r="G1783"/>
      <c r="H1783"/>
      <c r="R1783"/>
    </row>
    <row r="1784" spans="4:18" ht="12.75">
      <c r="D1784"/>
      <c r="E1784"/>
      <c r="F1784"/>
      <c r="G1784"/>
      <c r="H1784"/>
      <c r="R1784"/>
    </row>
    <row r="1785" spans="4:18" ht="12.75">
      <c r="D1785"/>
      <c r="E1785"/>
      <c r="F1785"/>
      <c r="G1785"/>
      <c r="H1785"/>
      <c r="R1785"/>
    </row>
    <row r="1786" spans="4:18" ht="12.75">
      <c r="D1786"/>
      <c r="E1786"/>
      <c r="F1786"/>
      <c r="G1786"/>
      <c r="H1786"/>
      <c r="R1786"/>
    </row>
    <row r="1787" spans="4:18" ht="12.75">
      <c r="D1787"/>
      <c r="E1787"/>
      <c r="F1787"/>
      <c r="G1787"/>
      <c r="H1787"/>
      <c r="R1787"/>
    </row>
    <row r="1788" spans="4:18" ht="12.75">
      <c r="D1788"/>
      <c r="E1788"/>
      <c r="F1788"/>
      <c r="G1788"/>
      <c r="H1788"/>
      <c r="R1788"/>
    </row>
    <row r="1789" spans="4:18" ht="12.75">
      <c r="D1789"/>
      <c r="E1789"/>
      <c r="F1789"/>
      <c r="G1789"/>
      <c r="H1789"/>
      <c r="R1789"/>
    </row>
    <row r="1790" spans="4:18" ht="12.75">
      <c r="D1790"/>
      <c r="E1790"/>
      <c r="F1790"/>
      <c r="G1790"/>
      <c r="H1790"/>
      <c r="R1790"/>
    </row>
    <row r="1791" spans="4:18" ht="12.75">
      <c r="D1791"/>
      <c r="E1791"/>
      <c r="F1791"/>
      <c r="G1791"/>
      <c r="H1791"/>
      <c r="R1791"/>
    </row>
    <row r="1792" spans="4:18" ht="12.75">
      <c r="D1792"/>
      <c r="E1792"/>
      <c r="F1792"/>
      <c r="G1792"/>
      <c r="H1792"/>
      <c r="R1792"/>
    </row>
    <row r="1793" spans="4:18" ht="12.75">
      <c r="D1793"/>
      <c r="E1793"/>
      <c r="F1793"/>
      <c r="G1793"/>
      <c r="H1793"/>
      <c r="R1793"/>
    </row>
    <row r="1794" spans="4:18" ht="12.75">
      <c r="D1794"/>
      <c r="E1794"/>
      <c r="F1794"/>
      <c r="G1794"/>
      <c r="H1794"/>
      <c r="R1794"/>
    </row>
    <row r="1795" spans="4:18" ht="12.75">
      <c r="D1795"/>
      <c r="E1795"/>
      <c r="F1795"/>
      <c r="G1795"/>
      <c r="H1795"/>
      <c r="R1795"/>
    </row>
    <row r="1796" spans="4:18" ht="12.75">
      <c r="D1796"/>
      <c r="E1796"/>
      <c r="F1796"/>
      <c r="G1796"/>
      <c r="H1796"/>
      <c r="R1796"/>
    </row>
    <row r="1797" spans="4:18" ht="12.75">
      <c r="D1797"/>
      <c r="E1797"/>
      <c r="F1797"/>
      <c r="G1797"/>
      <c r="H1797"/>
      <c r="R1797"/>
    </row>
    <row r="1798" spans="4:18" ht="12.75">
      <c r="D1798"/>
      <c r="E1798"/>
      <c r="F1798"/>
      <c r="G1798"/>
      <c r="H1798"/>
      <c r="R1798"/>
    </row>
    <row r="1799" spans="4:18" ht="12.75">
      <c r="D1799"/>
      <c r="E1799"/>
      <c r="F1799"/>
      <c r="G1799"/>
      <c r="H1799"/>
      <c r="R1799"/>
    </row>
    <row r="1800" spans="4:18" ht="12.75">
      <c r="D1800"/>
      <c r="E1800"/>
      <c r="F1800"/>
      <c r="G1800"/>
      <c r="H1800"/>
      <c r="R1800"/>
    </row>
    <row r="1801" spans="4:18" ht="12.75">
      <c r="D1801"/>
      <c r="E1801"/>
      <c r="F1801"/>
      <c r="G1801"/>
      <c r="H1801"/>
      <c r="R1801"/>
    </row>
    <row r="1802" spans="4:18" ht="12.75">
      <c r="D1802"/>
      <c r="E1802"/>
      <c r="F1802"/>
      <c r="G1802"/>
      <c r="H1802"/>
      <c r="R1802"/>
    </row>
    <row r="1803" spans="4:18" ht="12.75">
      <c r="D1803"/>
      <c r="E1803"/>
      <c r="F1803"/>
      <c r="G1803"/>
      <c r="H1803"/>
      <c r="R1803"/>
    </row>
    <row r="1804" spans="4:18" ht="12.75">
      <c r="D1804"/>
      <c r="E1804"/>
      <c r="F1804"/>
      <c r="G1804"/>
      <c r="H1804"/>
      <c r="R1804"/>
    </row>
    <row r="1805" spans="4:18" ht="12.75">
      <c r="D1805"/>
      <c r="E1805"/>
      <c r="F1805"/>
      <c r="G1805"/>
      <c r="H1805"/>
      <c r="R1805"/>
    </row>
    <row r="1806" spans="4:18" ht="12.75">
      <c r="D1806"/>
      <c r="E1806"/>
      <c r="F1806"/>
      <c r="G1806"/>
      <c r="H1806"/>
      <c r="R1806"/>
    </row>
    <row r="1807" spans="4:18" ht="12.75">
      <c r="D1807"/>
      <c r="E1807"/>
      <c r="F1807"/>
      <c r="G1807"/>
      <c r="H1807"/>
      <c r="R1807"/>
    </row>
    <row r="1808" spans="4:18" ht="12.75">
      <c r="D1808"/>
      <c r="E1808"/>
      <c r="F1808"/>
      <c r="G1808"/>
      <c r="H1808"/>
      <c r="R1808"/>
    </row>
    <row r="1809" spans="4:18" ht="12.75">
      <c r="D1809"/>
      <c r="E1809"/>
      <c r="F1809"/>
      <c r="G1809"/>
      <c r="H1809"/>
      <c r="R1809"/>
    </row>
    <row r="1810" spans="4:18" ht="12.75">
      <c r="D1810"/>
      <c r="E1810"/>
      <c r="F1810"/>
      <c r="G1810"/>
      <c r="H1810"/>
      <c r="R1810"/>
    </row>
    <row r="1811" spans="4:18" ht="12.75">
      <c r="D1811"/>
      <c r="E1811"/>
      <c r="F1811"/>
      <c r="G1811"/>
      <c r="H1811"/>
      <c r="R1811"/>
    </row>
    <row r="1812" spans="4:18" ht="12.75">
      <c r="D1812"/>
      <c r="E1812"/>
      <c r="F1812"/>
      <c r="G1812"/>
      <c r="H1812"/>
      <c r="R1812"/>
    </row>
    <row r="1813" spans="4:18" ht="12.75">
      <c r="D1813"/>
      <c r="E1813"/>
      <c r="F1813"/>
      <c r="G1813"/>
      <c r="H1813"/>
      <c r="R1813"/>
    </row>
    <row r="1814" spans="4:18" ht="12.75">
      <c r="D1814"/>
      <c r="E1814"/>
      <c r="F1814"/>
      <c r="G1814"/>
      <c r="H1814"/>
      <c r="R1814"/>
    </row>
    <row r="1815" spans="4:18" ht="12.75">
      <c r="D1815"/>
      <c r="E1815"/>
      <c r="F1815"/>
      <c r="G1815"/>
      <c r="H1815"/>
      <c r="R1815"/>
    </row>
    <row r="1816" spans="4:18" ht="12.75">
      <c r="D1816"/>
      <c r="E1816"/>
      <c r="F1816"/>
      <c r="G1816"/>
      <c r="H1816"/>
      <c r="R1816"/>
    </row>
    <row r="1817" spans="4:18" ht="12.75">
      <c r="D1817"/>
      <c r="E1817"/>
      <c r="F1817"/>
      <c r="G1817"/>
      <c r="H1817"/>
      <c r="R1817"/>
    </row>
    <row r="1818" spans="4:18" ht="12.75">
      <c r="D1818"/>
      <c r="E1818"/>
      <c r="F1818"/>
      <c r="G1818"/>
      <c r="H1818"/>
      <c r="R1818"/>
    </row>
    <row r="1819" spans="4:18" ht="12.75">
      <c r="D1819"/>
      <c r="E1819"/>
      <c r="F1819"/>
      <c r="G1819"/>
      <c r="H1819"/>
      <c r="R1819"/>
    </row>
    <row r="1820" spans="4:18" ht="12.75">
      <c r="D1820"/>
      <c r="E1820"/>
      <c r="F1820"/>
      <c r="G1820"/>
      <c r="H1820"/>
      <c r="R1820"/>
    </row>
    <row r="1821" spans="4:18" ht="12.75">
      <c r="D1821"/>
      <c r="E1821"/>
      <c r="F1821"/>
      <c r="G1821"/>
      <c r="H1821"/>
      <c r="R1821"/>
    </row>
    <row r="1822" spans="4:18" ht="12.75">
      <c r="D1822"/>
      <c r="E1822"/>
      <c r="F1822"/>
      <c r="G1822"/>
      <c r="H1822"/>
      <c r="R1822"/>
    </row>
    <row r="1823" spans="4:18" ht="12.75">
      <c r="D1823"/>
      <c r="E1823"/>
      <c r="F1823"/>
      <c r="G1823"/>
      <c r="H1823"/>
      <c r="R1823"/>
    </row>
    <row r="1824" spans="4:18" ht="12.75">
      <c r="D1824"/>
      <c r="E1824"/>
      <c r="F1824"/>
      <c r="G1824"/>
      <c r="H1824"/>
      <c r="R1824"/>
    </row>
    <row r="1825" spans="4:18" ht="12.75">
      <c r="D1825"/>
      <c r="E1825"/>
      <c r="F1825"/>
      <c r="G1825"/>
      <c r="H1825"/>
      <c r="R1825"/>
    </row>
    <row r="1826" spans="4:18" ht="12.75">
      <c r="D1826"/>
      <c r="E1826"/>
      <c r="F1826"/>
      <c r="G1826"/>
      <c r="H1826"/>
      <c r="R1826"/>
    </row>
    <row r="1827" spans="4:18" ht="12.75">
      <c r="D1827"/>
      <c r="E1827"/>
      <c r="F1827"/>
      <c r="G1827"/>
      <c r="H1827"/>
      <c r="R1827"/>
    </row>
    <row r="1828" spans="4:18" ht="12.75">
      <c r="D1828"/>
      <c r="E1828"/>
      <c r="F1828"/>
      <c r="G1828"/>
      <c r="H1828"/>
      <c r="R1828"/>
    </row>
    <row r="1829" spans="4:18" ht="12.75">
      <c r="D1829"/>
      <c r="E1829"/>
      <c r="F1829"/>
      <c r="G1829"/>
      <c r="H1829"/>
      <c r="R1829"/>
    </row>
    <row r="1830" spans="4:18" ht="12.75">
      <c r="D1830"/>
      <c r="E1830"/>
      <c r="F1830"/>
      <c r="G1830"/>
      <c r="H1830"/>
      <c r="R1830"/>
    </row>
    <row r="1831" spans="4:18" ht="12.75">
      <c r="D1831"/>
      <c r="E1831"/>
      <c r="F1831"/>
      <c r="G1831"/>
      <c r="H1831"/>
      <c r="R1831"/>
    </row>
    <row r="1832" spans="4:18" ht="12.75">
      <c r="D1832"/>
      <c r="E1832"/>
      <c r="F1832"/>
      <c r="G1832"/>
      <c r="H1832"/>
      <c r="R1832"/>
    </row>
    <row r="1833" spans="4:18" ht="12.75">
      <c r="D1833"/>
      <c r="E1833"/>
      <c r="F1833"/>
      <c r="G1833"/>
      <c r="H1833"/>
      <c r="R1833"/>
    </row>
    <row r="1834" spans="4:18" ht="12.75">
      <c r="D1834"/>
      <c r="E1834"/>
      <c r="F1834"/>
      <c r="G1834"/>
      <c r="H1834"/>
      <c r="R1834"/>
    </row>
    <row r="1835" spans="4:18" ht="12.75">
      <c r="D1835"/>
      <c r="E1835"/>
      <c r="F1835"/>
      <c r="G1835"/>
      <c r="H1835"/>
      <c r="R1835"/>
    </row>
    <row r="1836" spans="4:18" ht="12.75">
      <c r="D1836"/>
      <c r="E1836"/>
      <c r="F1836"/>
      <c r="G1836"/>
      <c r="H1836"/>
      <c r="R1836"/>
    </row>
    <row r="1837" spans="4:18" ht="12.75">
      <c r="D1837"/>
      <c r="E1837"/>
      <c r="F1837"/>
      <c r="G1837"/>
      <c r="H1837"/>
      <c r="R1837"/>
    </row>
    <row r="1838" spans="4:18" ht="12.75">
      <c r="D1838"/>
      <c r="E1838"/>
      <c r="F1838"/>
      <c r="G1838"/>
      <c r="H1838"/>
      <c r="R1838"/>
    </row>
    <row r="1839" spans="4:18" ht="12.75">
      <c r="D1839"/>
      <c r="E1839"/>
      <c r="F1839"/>
      <c r="G1839"/>
      <c r="H1839"/>
      <c r="R1839"/>
    </row>
    <row r="1840" spans="4:18" ht="12.75">
      <c r="D1840"/>
      <c r="E1840"/>
      <c r="F1840"/>
      <c r="G1840"/>
      <c r="H1840"/>
      <c r="R1840"/>
    </row>
    <row r="1841" spans="4:18" ht="12.75">
      <c r="D1841"/>
      <c r="E1841"/>
      <c r="F1841"/>
      <c r="G1841"/>
      <c r="H1841"/>
      <c r="R1841"/>
    </row>
    <row r="1842" spans="4:18" ht="12.75">
      <c r="D1842"/>
      <c r="E1842"/>
      <c r="F1842"/>
      <c r="G1842"/>
      <c r="H1842"/>
      <c r="R1842"/>
    </row>
    <row r="1843" spans="4:18" ht="12.75">
      <c r="D1843"/>
      <c r="E1843"/>
      <c r="F1843"/>
      <c r="G1843"/>
      <c r="H1843"/>
      <c r="R1843"/>
    </row>
    <row r="1844" spans="4:18" ht="12.75">
      <c r="D1844"/>
      <c r="E1844"/>
      <c r="F1844"/>
      <c r="G1844"/>
      <c r="H1844"/>
      <c r="R1844"/>
    </row>
    <row r="1845" spans="4:18" ht="12.75">
      <c r="D1845"/>
      <c r="E1845"/>
      <c r="F1845"/>
      <c r="G1845"/>
      <c r="H1845"/>
      <c r="R1845"/>
    </row>
    <row r="1846" spans="4:18" ht="12.75">
      <c r="D1846"/>
      <c r="E1846"/>
      <c r="F1846"/>
      <c r="G1846"/>
      <c r="H1846"/>
      <c r="R1846"/>
    </row>
    <row r="1847" spans="4:18" ht="12.75">
      <c r="D1847"/>
      <c r="E1847"/>
      <c r="F1847"/>
      <c r="G1847"/>
      <c r="H1847"/>
      <c r="R1847"/>
    </row>
    <row r="1848" spans="4:18" ht="12.75">
      <c r="D1848"/>
      <c r="E1848"/>
      <c r="F1848"/>
      <c r="G1848"/>
      <c r="H1848"/>
      <c r="R1848"/>
    </row>
    <row r="1849" spans="4:18" ht="12.75">
      <c r="D1849"/>
      <c r="E1849"/>
      <c r="F1849"/>
      <c r="G1849"/>
      <c r="H1849"/>
      <c r="R1849"/>
    </row>
    <row r="1850" spans="4:18" ht="12.75">
      <c r="D1850"/>
      <c r="E1850"/>
      <c r="F1850"/>
      <c r="G1850"/>
      <c r="H1850"/>
      <c r="R1850"/>
    </row>
    <row r="1851" spans="4:18" ht="12.75">
      <c r="D1851"/>
      <c r="E1851"/>
      <c r="F1851"/>
      <c r="G1851"/>
      <c r="H1851"/>
      <c r="R1851"/>
    </row>
    <row r="1852" spans="4:18" ht="12.75">
      <c r="D1852"/>
      <c r="E1852"/>
      <c r="F1852"/>
      <c r="G1852"/>
      <c r="H1852"/>
      <c r="R1852"/>
    </row>
    <row r="1853" spans="4:18" ht="12.75">
      <c r="D1853"/>
      <c r="E1853"/>
      <c r="F1853"/>
      <c r="G1853"/>
      <c r="H1853"/>
      <c r="R1853"/>
    </row>
    <row r="1854" spans="4:18" ht="12.75">
      <c r="D1854"/>
      <c r="E1854"/>
      <c r="F1854"/>
      <c r="G1854"/>
      <c r="H1854"/>
      <c r="R1854"/>
    </row>
    <row r="1855" spans="4:18" ht="12.75">
      <c r="D1855"/>
      <c r="E1855"/>
      <c r="F1855"/>
      <c r="G1855"/>
      <c r="H1855"/>
      <c r="R1855"/>
    </row>
    <row r="1856" spans="4:18" ht="12.75">
      <c r="D1856"/>
      <c r="E1856"/>
      <c r="F1856"/>
      <c r="G1856"/>
      <c r="H1856"/>
      <c r="R1856"/>
    </row>
    <row r="1857" spans="4:18" ht="12.75">
      <c r="D1857"/>
      <c r="E1857"/>
      <c r="F1857"/>
      <c r="G1857"/>
      <c r="H1857"/>
      <c r="R1857"/>
    </row>
    <row r="1858" spans="4:18" ht="12.75">
      <c r="D1858"/>
      <c r="E1858"/>
      <c r="F1858"/>
      <c r="G1858"/>
      <c r="H1858"/>
      <c r="R1858"/>
    </row>
    <row r="1859" spans="4:18" ht="12.75">
      <c r="D1859"/>
      <c r="E1859"/>
      <c r="F1859"/>
      <c r="G1859"/>
      <c r="H1859"/>
      <c r="R1859"/>
    </row>
    <row r="1860" spans="4:18" ht="12.75">
      <c r="D1860"/>
      <c r="E1860"/>
      <c r="F1860"/>
      <c r="G1860"/>
      <c r="H1860"/>
      <c r="R1860"/>
    </row>
    <row r="1861" spans="4:18" ht="12.75">
      <c r="D1861"/>
      <c r="E1861"/>
      <c r="F1861"/>
      <c r="G1861"/>
      <c r="H1861"/>
      <c r="R1861"/>
    </row>
    <row r="1862" spans="4:18" ht="12.75">
      <c r="D1862"/>
      <c r="E1862"/>
      <c r="F1862"/>
      <c r="G1862"/>
      <c r="H1862"/>
      <c r="R1862"/>
    </row>
    <row r="1863" spans="4:18" ht="12.75">
      <c r="D1863"/>
      <c r="E1863"/>
      <c r="F1863"/>
      <c r="G1863"/>
      <c r="H1863"/>
      <c r="R1863"/>
    </row>
    <row r="1864" spans="4:18" ht="12.75">
      <c r="D1864"/>
      <c r="E1864"/>
      <c r="F1864"/>
      <c r="G1864"/>
      <c r="H1864"/>
      <c r="R1864"/>
    </row>
    <row r="1865" spans="4:18" ht="12.75">
      <c r="D1865"/>
      <c r="E1865"/>
      <c r="F1865"/>
      <c r="G1865"/>
      <c r="H1865"/>
      <c r="R1865"/>
    </row>
    <row r="1866" spans="4:18" ht="12.75">
      <c r="D1866"/>
      <c r="E1866"/>
      <c r="F1866"/>
      <c r="G1866"/>
      <c r="H1866"/>
      <c r="R1866"/>
    </row>
    <row r="1867" spans="4:18" ht="12.75">
      <c r="D1867"/>
      <c r="E1867"/>
      <c r="F1867"/>
      <c r="G1867"/>
      <c r="H1867"/>
      <c r="R1867"/>
    </row>
    <row r="1868" spans="4:18" ht="12.75">
      <c r="D1868"/>
      <c r="E1868"/>
      <c r="F1868"/>
      <c r="G1868"/>
      <c r="H1868"/>
      <c r="R1868"/>
    </row>
    <row r="1869" spans="4:18" ht="12.75">
      <c r="D1869"/>
      <c r="E1869"/>
      <c r="F1869"/>
      <c r="G1869"/>
      <c r="H1869"/>
      <c r="R1869"/>
    </row>
    <row r="1870" spans="4:18" ht="12.75">
      <c r="D1870"/>
      <c r="E1870"/>
      <c r="F1870"/>
      <c r="G1870"/>
      <c r="H1870"/>
      <c r="R1870"/>
    </row>
    <row r="1871" spans="4:18" ht="12.75">
      <c r="D1871"/>
      <c r="E1871"/>
      <c r="F1871"/>
      <c r="G1871"/>
      <c r="H1871"/>
      <c r="R1871"/>
    </row>
    <row r="1872" spans="4:18" ht="12.75">
      <c r="D1872"/>
      <c r="E1872"/>
      <c r="F1872"/>
      <c r="G1872"/>
      <c r="H1872"/>
      <c r="R1872"/>
    </row>
    <row r="1873" spans="4:18" ht="12.75">
      <c r="D1873"/>
      <c r="E1873"/>
      <c r="F1873"/>
      <c r="G1873"/>
      <c r="H1873"/>
      <c r="R1873"/>
    </row>
    <row r="1874" spans="4:18" ht="12.75">
      <c r="D1874"/>
      <c r="E1874"/>
      <c r="F1874"/>
      <c r="G1874"/>
      <c r="H1874"/>
      <c r="R1874"/>
    </row>
    <row r="1875" spans="4:18" ht="12.75">
      <c r="D1875"/>
      <c r="E1875"/>
      <c r="F1875"/>
      <c r="G1875"/>
      <c r="H1875"/>
      <c r="R1875"/>
    </row>
    <row r="1876" spans="4:18" ht="12.75">
      <c r="D1876"/>
      <c r="E1876"/>
      <c r="F1876"/>
      <c r="G1876"/>
      <c r="H1876"/>
      <c r="R1876"/>
    </row>
    <row r="1877" spans="4:18" ht="12.75">
      <c r="D1877"/>
      <c r="E1877"/>
      <c r="F1877"/>
      <c r="G1877"/>
      <c r="H1877"/>
      <c r="R1877"/>
    </row>
    <row r="1878" spans="4:18" ht="12.75">
      <c r="D1878"/>
      <c r="E1878"/>
      <c r="F1878"/>
      <c r="G1878"/>
      <c r="H1878"/>
      <c r="R1878"/>
    </row>
    <row r="1879" spans="4:18" ht="12.75">
      <c r="D1879"/>
      <c r="E1879"/>
      <c r="F1879"/>
      <c r="G1879"/>
      <c r="H1879"/>
      <c r="R1879"/>
    </row>
    <row r="1880" spans="4:18" ht="12.75">
      <c r="D1880"/>
      <c r="E1880"/>
      <c r="F1880"/>
      <c r="G1880"/>
      <c r="H1880"/>
      <c r="R1880"/>
    </row>
    <row r="1881" spans="4:18" ht="12.75">
      <c r="D1881"/>
      <c r="E1881"/>
      <c r="F1881"/>
      <c r="G1881"/>
      <c r="H1881"/>
      <c r="R1881"/>
    </row>
    <row r="1882" spans="4:18" ht="12.75">
      <c r="D1882"/>
      <c r="E1882"/>
      <c r="F1882"/>
      <c r="G1882"/>
      <c r="H1882"/>
      <c r="R1882"/>
    </row>
    <row r="1883" spans="4:18" ht="12.75">
      <c r="D1883"/>
      <c r="E1883"/>
      <c r="F1883"/>
      <c r="G1883"/>
      <c r="H1883"/>
      <c r="R1883"/>
    </row>
    <row r="1884" spans="4:18" ht="12.75">
      <c r="D1884"/>
      <c r="E1884"/>
      <c r="F1884"/>
      <c r="G1884"/>
      <c r="H1884"/>
      <c r="R1884"/>
    </row>
    <row r="1885" spans="4:18" ht="12.75">
      <c r="D1885"/>
      <c r="E1885"/>
      <c r="F1885"/>
      <c r="G1885"/>
      <c r="H1885"/>
      <c r="R1885"/>
    </row>
    <row r="1886" spans="4:18" ht="12.75">
      <c r="D1886"/>
      <c r="E1886"/>
      <c r="F1886"/>
      <c r="G1886"/>
      <c r="H1886"/>
      <c r="R1886"/>
    </row>
    <row r="1887" spans="4:18" ht="12.75">
      <c r="D1887"/>
      <c r="E1887"/>
      <c r="F1887"/>
      <c r="G1887"/>
      <c r="H1887"/>
      <c r="R1887"/>
    </row>
    <row r="1888" spans="4:18" ht="12.75">
      <c r="D1888"/>
      <c r="E1888"/>
      <c r="F1888"/>
      <c r="G1888"/>
      <c r="H1888"/>
      <c r="R1888"/>
    </row>
    <row r="1889" spans="4:18" ht="12.75">
      <c r="D1889"/>
      <c r="E1889"/>
      <c r="F1889"/>
      <c r="G1889"/>
      <c r="H1889"/>
      <c r="R1889"/>
    </row>
    <row r="1890" spans="4:18" ht="12.75">
      <c r="D1890"/>
      <c r="E1890"/>
      <c r="F1890"/>
      <c r="G1890"/>
      <c r="H1890"/>
      <c r="R1890"/>
    </row>
    <row r="1891" spans="4:18" ht="12.75">
      <c r="D1891"/>
      <c r="E1891"/>
      <c r="F1891"/>
      <c r="G1891"/>
      <c r="H1891"/>
      <c r="R1891"/>
    </row>
    <row r="1892" spans="4:18" ht="12.75">
      <c r="D1892"/>
      <c r="E1892"/>
      <c r="F1892"/>
      <c r="G1892"/>
      <c r="H1892"/>
      <c r="R1892"/>
    </row>
    <row r="1893" spans="4:18" ht="12.75">
      <c r="D1893"/>
      <c r="E1893"/>
      <c r="F1893"/>
      <c r="G1893"/>
      <c r="H1893"/>
      <c r="R1893"/>
    </row>
    <row r="1894" spans="4:18" ht="12.75">
      <c r="D1894"/>
      <c r="E1894"/>
      <c r="F1894"/>
      <c r="G1894"/>
      <c r="H1894"/>
      <c r="R1894"/>
    </row>
    <row r="1895" spans="4:18" ht="12.75">
      <c r="D1895"/>
      <c r="E1895"/>
      <c r="F1895"/>
      <c r="G1895"/>
      <c r="H1895"/>
      <c r="R1895"/>
    </row>
    <row r="1896" spans="4:18" ht="12.75">
      <c r="D1896"/>
      <c r="E1896"/>
      <c r="F1896"/>
      <c r="G1896"/>
      <c r="H1896"/>
      <c r="R1896"/>
    </row>
    <row r="1897" spans="4:18" ht="12.75">
      <c r="D1897"/>
      <c r="E1897"/>
      <c r="F1897"/>
      <c r="G1897"/>
      <c r="H1897"/>
      <c r="R1897"/>
    </row>
    <row r="1898" spans="4:18" ht="12.75">
      <c r="D1898"/>
      <c r="E1898"/>
      <c r="F1898"/>
      <c r="G1898"/>
      <c r="H1898"/>
      <c r="R1898"/>
    </row>
    <row r="1899" spans="4:18" ht="12.75">
      <c r="D1899"/>
      <c r="E1899"/>
      <c r="F1899"/>
      <c r="G1899"/>
      <c r="H1899"/>
      <c r="R1899"/>
    </row>
    <row r="1900" spans="4:18" ht="12.75">
      <c r="D1900"/>
      <c r="E1900"/>
      <c r="F1900"/>
      <c r="G1900"/>
      <c r="H1900"/>
      <c r="R1900"/>
    </row>
    <row r="1901" spans="4:18" ht="12.75">
      <c r="D1901"/>
      <c r="E1901"/>
      <c r="F1901"/>
      <c r="G1901"/>
      <c r="H1901"/>
      <c r="R1901"/>
    </row>
    <row r="1902" spans="4:18" ht="12.75">
      <c r="D1902"/>
      <c r="E1902"/>
      <c r="F1902"/>
      <c r="G1902"/>
      <c r="H1902"/>
      <c r="R1902"/>
    </row>
    <row r="1903" spans="4:18" ht="12.75">
      <c r="D1903"/>
      <c r="E1903"/>
      <c r="F1903"/>
      <c r="G1903"/>
      <c r="H1903"/>
      <c r="R1903"/>
    </row>
    <row r="1904" spans="4:18" ht="12.75">
      <c r="D1904"/>
      <c r="E1904"/>
      <c r="F1904"/>
      <c r="G1904"/>
      <c r="H1904"/>
      <c r="R1904"/>
    </row>
    <row r="1905" spans="4:18" ht="12.75">
      <c r="D1905"/>
      <c r="E1905"/>
      <c r="F1905"/>
      <c r="G1905"/>
      <c r="H1905"/>
      <c r="R1905"/>
    </row>
    <row r="1906" spans="4:18" ht="12.75">
      <c r="D1906"/>
      <c r="E1906"/>
      <c r="F1906"/>
      <c r="G1906"/>
      <c r="H1906"/>
      <c r="R1906"/>
    </row>
    <row r="1907" spans="4:18" ht="12.75">
      <c r="D1907"/>
      <c r="E1907"/>
      <c r="F1907"/>
      <c r="G1907"/>
      <c r="H1907"/>
      <c r="R1907"/>
    </row>
    <row r="1908" spans="4:18" ht="12.75">
      <c r="D1908"/>
      <c r="E1908"/>
      <c r="F1908"/>
      <c r="G1908"/>
      <c r="H1908"/>
      <c r="R1908"/>
    </row>
    <row r="1909" spans="4:18" ht="12.75">
      <c r="D1909"/>
      <c r="E1909"/>
      <c r="F1909"/>
      <c r="G1909"/>
      <c r="H1909"/>
      <c r="R1909"/>
    </row>
    <row r="1910" spans="4:18" ht="12.75">
      <c r="D1910"/>
      <c r="E1910"/>
      <c r="F1910"/>
      <c r="G1910"/>
      <c r="H1910"/>
      <c r="R1910"/>
    </row>
    <row r="1911" spans="4:18" ht="12.75">
      <c r="D1911"/>
      <c r="E1911"/>
      <c r="F1911"/>
      <c r="G1911"/>
      <c r="H1911"/>
      <c r="R1911"/>
    </row>
    <row r="1912" spans="4:18" ht="12.75">
      <c r="D1912"/>
      <c r="E1912"/>
      <c r="F1912"/>
      <c r="G1912"/>
      <c r="H1912"/>
      <c r="R1912"/>
    </row>
    <row r="1913" spans="4:18" ht="12.75">
      <c r="D1913"/>
      <c r="E1913"/>
      <c r="F1913"/>
      <c r="G1913"/>
      <c r="H1913"/>
      <c r="R1913"/>
    </row>
    <row r="1914" spans="4:18" ht="12.75">
      <c r="D1914"/>
      <c r="E1914"/>
      <c r="F1914"/>
      <c r="G1914"/>
      <c r="H1914"/>
      <c r="R1914"/>
    </row>
    <row r="1915" spans="4:18" ht="12.75">
      <c r="D1915"/>
      <c r="E1915"/>
      <c r="F1915"/>
      <c r="G1915"/>
      <c r="H1915"/>
      <c r="R1915"/>
    </row>
    <row r="1916" spans="4:18" ht="12.75">
      <c r="D1916"/>
      <c r="E1916"/>
      <c r="F1916"/>
      <c r="G1916"/>
      <c r="H1916"/>
      <c r="R1916"/>
    </row>
    <row r="1917" spans="4:18" ht="12.75">
      <c r="D1917"/>
      <c r="E1917"/>
      <c r="F1917"/>
      <c r="G1917"/>
      <c r="H1917"/>
      <c r="R1917"/>
    </row>
    <row r="1918" spans="4:18" ht="12.75">
      <c r="D1918"/>
      <c r="E1918"/>
      <c r="F1918"/>
      <c r="G1918"/>
      <c r="H1918"/>
      <c r="R1918"/>
    </row>
    <row r="1919" spans="4:18" ht="12.75">
      <c r="D1919"/>
      <c r="E1919"/>
      <c r="F1919"/>
      <c r="G1919"/>
      <c r="H1919"/>
      <c r="R1919"/>
    </row>
    <row r="1920" spans="4:18" ht="12.75">
      <c r="D1920"/>
      <c r="E1920"/>
      <c r="F1920"/>
      <c r="G1920"/>
      <c r="H1920"/>
      <c r="R1920"/>
    </row>
    <row r="1921" spans="4:18" ht="12.75">
      <c r="D1921"/>
      <c r="E1921"/>
      <c r="F1921"/>
      <c r="G1921"/>
      <c r="H1921"/>
      <c r="R1921"/>
    </row>
    <row r="1922" spans="4:18" ht="12.75">
      <c r="D1922"/>
      <c r="E1922"/>
      <c r="F1922"/>
      <c r="G1922"/>
      <c r="H1922"/>
      <c r="R1922"/>
    </row>
    <row r="1923" spans="4:18" ht="12.75">
      <c r="D1923"/>
      <c r="E1923"/>
      <c r="F1923"/>
      <c r="G1923"/>
      <c r="H1923"/>
      <c r="R1923"/>
    </row>
    <row r="1924" spans="4:18" ht="12.75">
      <c r="D1924"/>
      <c r="E1924"/>
      <c r="F1924"/>
      <c r="G1924"/>
      <c r="H1924"/>
      <c r="R1924"/>
    </row>
    <row r="1925" spans="4:18" ht="12.75">
      <c r="D1925"/>
      <c r="E1925"/>
      <c r="F1925"/>
      <c r="G1925"/>
      <c r="H1925"/>
      <c r="R1925"/>
    </row>
    <row r="1926" spans="4:18" ht="12.75">
      <c r="D1926"/>
      <c r="E1926"/>
      <c r="F1926"/>
      <c r="G1926"/>
      <c r="H1926"/>
      <c r="R1926"/>
    </row>
    <row r="1927" spans="4:18" ht="12.75">
      <c r="D1927"/>
      <c r="E1927"/>
      <c r="F1927"/>
      <c r="G1927"/>
      <c r="H1927"/>
      <c r="R1927"/>
    </row>
    <row r="1928" spans="4:18" ht="12.75">
      <c r="D1928"/>
      <c r="E1928"/>
      <c r="F1928"/>
      <c r="G1928"/>
      <c r="H1928"/>
      <c r="R1928"/>
    </row>
    <row r="1929" spans="4:18" ht="12.75">
      <c r="D1929"/>
      <c r="E1929"/>
      <c r="F1929"/>
      <c r="G1929"/>
      <c r="H1929"/>
      <c r="R1929"/>
    </row>
    <row r="1930" spans="4:18" ht="12.75">
      <c r="D1930"/>
      <c r="E1930"/>
      <c r="F1930"/>
      <c r="G1930"/>
      <c r="H1930"/>
      <c r="R1930"/>
    </row>
    <row r="1931" spans="4:18" ht="12.75">
      <c r="D1931"/>
      <c r="E1931"/>
      <c r="F1931"/>
      <c r="G1931"/>
      <c r="H1931"/>
      <c r="R1931"/>
    </row>
    <row r="1932" spans="4:18" ht="12.75">
      <c r="D1932"/>
      <c r="E1932"/>
      <c r="F1932"/>
      <c r="G1932"/>
      <c r="H1932"/>
      <c r="R1932"/>
    </row>
    <row r="1933" spans="4:18" ht="12.75">
      <c r="D1933"/>
      <c r="E1933"/>
      <c r="F1933"/>
      <c r="G1933"/>
      <c r="H1933"/>
      <c r="R1933"/>
    </row>
    <row r="1934" spans="4:18" ht="12.75">
      <c r="D1934"/>
      <c r="E1934"/>
      <c r="F1934"/>
      <c r="G1934"/>
      <c r="H1934"/>
      <c r="R1934"/>
    </row>
    <row r="1935" spans="4:18" ht="12.75">
      <c r="D1935"/>
      <c r="E1935"/>
      <c r="F1935"/>
      <c r="G1935"/>
      <c r="H1935"/>
      <c r="R1935"/>
    </row>
    <row r="1936" spans="4:18" ht="12.75">
      <c r="D1936"/>
      <c r="E1936"/>
      <c r="F1936"/>
      <c r="G1936"/>
      <c r="H1936"/>
      <c r="R1936"/>
    </row>
    <row r="1937" spans="4:18" ht="12.75">
      <c r="D1937"/>
      <c r="E1937"/>
      <c r="F1937"/>
      <c r="G1937"/>
      <c r="H1937"/>
      <c r="R1937"/>
    </row>
    <row r="1938" spans="4:18" ht="12.75">
      <c r="D1938"/>
      <c r="E1938"/>
      <c r="F1938"/>
      <c r="G1938"/>
      <c r="H1938"/>
      <c r="R1938"/>
    </row>
    <row r="1939" spans="4:18" ht="12.75">
      <c r="D1939"/>
      <c r="E1939"/>
      <c r="F1939"/>
      <c r="G1939"/>
      <c r="H1939"/>
      <c r="R1939"/>
    </row>
    <row r="1940" spans="4:18" ht="12.75">
      <c r="D1940"/>
      <c r="E1940"/>
      <c r="F1940"/>
      <c r="G1940"/>
      <c r="H1940"/>
      <c r="R1940"/>
    </row>
    <row r="1941" spans="4:18" ht="12.75">
      <c r="D1941"/>
      <c r="E1941"/>
      <c r="F1941"/>
      <c r="G1941"/>
      <c r="H1941"/>
      <c r="R1941"/>
    </row>
    <row r="1942" spans="4:18" ht="12.75">
      <c r="D1942"/>
      <c r="E1942"/>
      <c r="F1942"/>
      <c r="G1942"/>
      <c r="H1942"/>
      <c r="R1942"/>
    </row>
    <row r="1943" spans="4:18" ht="12.75">
      <c r="D1943"/>
      <c r="E1943"/>
      <c r="F1943"/>
      <c r="G1943"/>
      <c r="H1943"/>
      <c r="R1943"/>
    </row>
    <row r="1944" spans="4:18" ht="12.75">
      <c r="D1944"/>
      <c r="E1944"/>
      <c r="F1944"/>
      <c r="G1944"/>
      <c r="H1944"/>
      <c r="R1944"/>
    </row>
    <row r="1945" spans="4:18" ht="12.75">
      <c r="D1945"/>
      <c r="E1945"/>
      <c r="F1945"/>
      <c r="G1945"/>
      <c r="H1945"/>
      <c r="R1945"/>
    </row>
    <row r="1946" spans="4:18" ht="12.75">
      <c r="D1946"/>
      <c r="E1946"/>
      <c r="F1946"/>
      <c r="G1946"/>
      <c r="H1946"/>
      <c r="R1946"/>
    </row>
    <row r="1947" spans="4:18" ht="12.75">
      <c r="D1947"/>
      <c r="E1947"/>
      <c r="F1947"/>
      <c r="G1947"/>
      <c r="H1947"/>
      <c r="R1947"/>
    </row>
    <row r="1948" spans="4:18" ht="12.75">
      <c r="D1948"/>
      <c r="E1948"/>
      <c r="F1948"/>
      <c r="G1948"/>
      <c r="H1948"/>
      <c r="R1948"/>
    </row>
    <row r="1949" spans="4:18" ht="12.75">
      <c r="D1949"/>
      <c r="E1949"/>
      <c r="F1949"/>
      <c r="G1949"/>
      <c r="H1949"/>
      <c r="R1949"/>
    </row>
    <row r="1950" spans="4:18" ht="12.75">
      <c r="D1950"/>
      <c r="E1950"/>
      <c r="F1950"/>
      <c r="G1950"/>
      <c r="H1950"/>
      <c r="R1950"/>
    </row>
    <row r="1951" spans="4:18" ht="12.75">
      <c r="D1951"/>
      <c r="E1951"/>
      <c r="F1951"/>
      <c r="G1951"/>
      <c r="H1951"/>
      <c r="R1951"/>
    </row>
    <row r="1952" spans="4:18" ht="12.75">
      <c r="D1952"/>
      <c r="E1952"/>
      <c r="F1952"/>
      <c r="G1952"/>
      <c r="H1952"/>
      <c r="R1952"/>
    </row>
    <row r="1953" spans="4:18" ht="12.75">
      <c r="D1953"/>
      <c r="E1953"/>
      <c r="F1953"/>
      <c r="G1953"/>
      <c r="H1953"/>
      <c r="R1953"/>
    </row>
    <row r="1954" spans="4:18" ht="12.75">
      <c r="D1954"/>
      <c r="E1954"/>
      <c r="F1954"/>
      <c r="G1954"/>
      <c r="H1954"/>
      <c r="R1954"/>
    </row>
    <row r="1955" spans="4:18" ht="12.75">
      <c r="D1955"/>
      <c r="E1955"/>
      <c r="F1955"/>
      <c r="G1955"/>
      <c r="H1955"/>
      <c r="R1955"/>
    </row>
    <row r="1956" spans="4:18" ht="12.75">
      <c r="D1956"/>
      <c r="E1956"/>
      <c r="F1956"/>
      <c r="G1956"/>
      <c r="H1956"/>
      <c r="R1956"/>
    </row>
    <row r="1957" spans="4:18" ht="12.75">
      <c r="D1957"/>
      <c r="E1957"/>
      <c r="F1957"/>
      <c r="G1957"/>
      <c r="H1957"/>
      <c r="R1957"/>
    </row>
    <row r="1958" spans="4:18" ht="12.75">
      <c r="D1958"/>
      <c r="E1958"/>
      <c r="F1958"/>
      <c r="G1958"/>
      <c r="H1958"/>
      <c r="R1958"/>
    </row>
    <row r="1959" spans="4:18" ht="12.75">
      <c r="D1959"/>
      <c r="E1959"/>
      <c r="F1959"/>
      <c r="G1959"/>
      <c r="H1959"/>
      <c r="R1959"/>
    </row>
    <row r="1960" spans="4:18" ht="12.75">
      <c r="D1960"/>
      <c r="E1960"/>
      <c r="F1960"/>
      <c r="G1960"/>
      <c r="H1960"/>
      <c r="R1960"/>
    </row>
    <row r="1961" spans="4:18" ht="12.75">
      <c r="D1961"/>
      <c r="E1961"/>
      <c r="F1961"/>
      <c r="G1961"/>
      <c r="H1961"/>
      <c r="R1961"/>
    </row>
    <row r="1962" spans="4:18" ht="12.75">
      <c r="D1962"/>
      <c r="E1962"/>
      <c r="F1962"/>
      <c r="G1962"/>
      <c r="H1962"/>
      <c r="R1962"/>
    </row>
    <row r="1963" spans="4:18" ht="12.75">
      <c r="D1963"/>
      <c r="E1963"/>
      <c r="F1963"/>
      <c r="G1963"/>
      <c r="H1963"/>
      <c r="R1963"/>
    </row>
    <row r="1964" spans="4:18" ht="12.75">
      <c r="D1964"/>
      <c r="E1964"/>
      <c r="F1964"/>
      <c r="G1964"/>
      <c r="H1964"/>
      <c r="R1964"/>
    </row>
    <row r="1965" spans="4:18" ht="12.75">
      <c r="D1965"/>
      <c r="E1965"/>
      <c r="F1965"/>
      <c r="G1965"/>
      <c r="H1965"/>
      <c r="R1965"/>
    </row>
    <row r="1966" spans="4:18" ht="12.75">
      <c r="D1966"/>
      <c r="E1966"/>
      <c r="F1966"/>
      <c r="G1966"/>
      <c r="H1966"/>
      <c r="R1966"/>
    </row>
    <row r="1967" spans="4:18" ht="12.75">
      <c r="D1967"/>
      <c r="E1967"/>
      <c r="F1967"/>
      <c r="G1967"/>
      <c r="H1967"/>
      <c r="R1967"/>
    </row>
    <row r="1968" spans="4:18" ht="12.75">
      <c r="D1968"/>
      <c r="E1968"/>
      <c r="F1968"/>
      <c r="G1968"/>
      <c r="H1968"/>
      <c r="R1968"/>
    </row>
    <row r="1969" spans="4:18" ht="12.75">
      <c r="D1969"/>
      <c r="E1969"/>
      <c r="F1969"/>
      <c r="G1969"/>
      <c r="H1969"/>
      <c r="R1969"/>
    </row>
    <row r="1970" spans="4:18" ht="12.75">
      <c r="D1970"/>
      <c r="E1970"/>
      <c r="F1970"/>
      <c r="G1970"/>
      <c r="H1970"/>
      <c r="R1970"/>
    </row>
    <row r="1971" spans="4:18" ht="12.75">
      <c r="D1971"/>
      <c r="E1971"/>
      <c r="F1971"/>
      <c r="G1971"/>
      <c r="H1971"/>
      <c r="R1971"/>
    </row>
    <row r="1972" spans="4:18" ht="12.75">
      <c r="D1972"/>
      <c r="E1972"/>
      <c r="F1972"/>
      <c r="G1972"/>
      <c r="H1972"/>
      <c r="R1972"/>
    </row>
    <row r="1973" spans="4:18" ht="12.75">
      <c r="D1973"/>
      <c r="E1973"/>
      <c r="F1973"/>
      <c r="G1973"/>
      <c r="H1973"/>
      <c r="R1973"/>
    </row>
    <row r="1974" spans="4:18" ht="12.75">
      <c r="D1974"/>
      <c r="E1974"/>
      <c r="F1974"/>
      <c r="G1974"/>
      <c r="H1974"/>
      <c r="R1974"/>
    </row>
    <row r="1975" spans="4:18" ht="12.75">
      <c r="D1975"/>
      <c r="E1975"/>
      <c r="F1975"/>
      <c r="G1975"/>
      <c r="H1975"/>
      <c r="R1975"/>
    </row>
    <row r="1976" spans="4:18" ht="12.75">
      <c r="D1976"/>
      <c r="E1976"/>
      <c r="F1976"/>
      <c r="G1976"/>
      <c r="H1976"/>
      <c r="R1976"/>
    </row>
    <row r="1977" spans="4:18" ht="12.75">
      <c r="D1977"/>
      <c r="E1977"/>
      <c r="F1977"/>
      <c r="G1977"/>
      <c r="H1977"/>
      <c r="R1977"/>
    </row>
    <row r="1978" spans="4:18" ht="12.75">
      <c r="D1978"/>
      <c r="E1978"/>
      <c r="F1978"/>
      <c r="G1978"/>
      <c r="H1978"/>
      <c r="R1978"/>
    </row>
    <row r="1979" spans="4:18" ht="12.75">
      <c r="D1979"/>
      <c r="E1979"/>
      <c r="F1979"/>
      <c r="G1979"/>
      <c r="H1979"/>
      <c r="R1979"/>
    </row>
    <row r="1980" spans="4:18" ht="12.75">
      <c r="D1980"/>
      <c r="E1980"/>
      <c r="F1980"/>
      <c r="G1980"/>
      <c r="H1980"/>
      <c r="R1980"/>
    </row>
    <row r="1981" spans="4:18" ht="12.75">
      <c r="D1981"/>
      <c r="E1981"/>
      <c r="F1981"/>
      <c r="G1981"/>
      <c r="H1981"/>
      <c r="R1981"/>
    </row>
    <row r="1982" spans="4:18" ht="12.75">
      <c r="D1982"/>
      <c r="E1982"/>
      <c r="F1982"/>
      <c r="G1982"/>
      <c r="H1982"/>
      <c r="R1982"/>
    </row>
    <row r="1983" spans="4:18" ht="12.75">
      <c r="D1983"/>
      <c r="E1983"/>
      <c r="F1983"/>
      <c r="G1983"/>
      <c r="H1983"/>
      <c r="R1983"/>
    </row>
    <row r="1984" spans="4:18" ht="12.75">
      <c r="D1984"/>
      <c r="E1984"/>
      <c r="F1984"/>
      <c r="G1984"/>
      <c r="H1984"/>
      <c r="R1984"/>
    </row>
    <row r="1985" spans="4:18" ht="12.75">
      <c r="D1985"/>
      <c r="E1985"/>
      <c r="F1985"/>
      <c r="G1985"/>
      <c r="H1985"/>
      <c r="R1985"/>
    </row>
    <row r="1986" spans="4:18" ht="12.75">
      <c r="D1986"/>
      <c r="E1986"/>
      <c r="F1986"/>
      <c r="G1986"/>
      <c r="H1986"/>
      <c r="R1986"/>
    </row>
    <row r="1987" spans="4:18" ht="12.75">
      <c r="D1987"/>
      <c r="E1987"/>
      <c r="F1987"/>
      <c r="G1987"/>
      <c r="H1987"/>
      <c r="R1987"/>
    </row>
    <row r="1988" spans="4:18" ht="12.75">
      <c r="D1988"/>
      <c r="E1988"/>
      <c r="F1988"/>
      <c r="G1988"/>
      <c r="H1988"/>
      <c r="R1988"/>
    </row>
    <row r="1989" spans="4:18" ht="12.75">
      <c r="D1989"/>
      <c r="E1989"/>
      <c r="F1989"/>
      <c r="G1989"/>
      <c r="H1989"/>
      <c r="R1989"/>
    </row>
    <row r="1990" spans="4:18" ht="12.75">
      <c r="D1990"/>
      <c r="E1990"/>
      <c r="F1990"/>
      <c r="G1990"/>
      <c r="H1990"/>
      <c r="R1990"/>
    </row>
    <row r="1991" spans="4:18" ht="12.75">
      <c r="D1991"/>
      <c r="E1991"/>
      <c r="F1991"/>
      <c r="G1991"/>
      <c r="H1991"/>
      <c r="R1991"/>
    </row>
    <row r="1992" spans="4:18" ht="12.75">
      <c r="D1992"/>
      <c r="E1992"/>
      <c r="F1992"/>
      <c r="G1992"/>
      <c r="H1992"/>
      <c r="R1992"/>
    </row>
    <row r="1993" spans="4:18" ht="12.75">
      <c r="D1993"/>
      <c r="E1993"/>
      <c r="F1993"/>
      <c r="G1993"/>
      <c r="H1993"/>
      <c r="R1993"/>
    </row>
    <row r="1994" spans="4:18" ht="12.75">
      <c r="D1994"/>
      <c r="E1994"/>
      <c r="F1994"/>
      <c r="G1994"/>
      <c r="H1994"/>
      <c r="R1994"/>
    </row>
    <row r="1995" spans="4:18" ht="12.75">
      <c r="D1995"/>
      <c r="E1995"/>
      <c r="F1995"/>
      <c r="G1995"/>
      <c r="H1995"/>
      <c r="R1995"/>
    </row>
    <row r="1996" spans="4:18" ht="12.75">
      <c r="D1996"/>
      <c r="E1996"/>
      <c r="F1996"/>
      <c r="G1996"/>
      <c r="H1996"/>
      <c r="R1996"/>
    </row>
    <row r="1997" spans="4:18" ht="12.75">
      <c r="D1997"/>
      <c r="E1997"/>
      <c r="F1997"/>
      <c r="G1997"/>
      <c r="H1997"/>
      <c r="R1997"/>
    </row>
    <row r="1998" spans="4:18" ht="12.75">
      <c r="D1998"/>
      <c r="E1998"/>
      <c r="F1998"/>
      <c r="G1998"/>
      <c r="H1998"/>
      <c r="R1998"/>
    </row>
    <row r="1999" spans="4:18" ht="12.75">
      <c r="D1999"/>
      <c r="E1999"/>
      <c r="F1999"/>
      <c r="G1999"/>
      <c r="H1999"/>
      <c r="R1999"/>
    </row>
    <row r="2000" spans="4:18" ht="12.75">
      <c r="D2000"/>
      <c r="E2000"/>
      <c r="F2000"/>
      <c r="G2000"/>
      <c r="H2000"/>
      <c r="R2000"/>
    </row>
    <row r="2001" spans="4:18" ht="12.75">
      <c r="D2001"/>
      <c r="E2001"/>
      <c r="F2001"/>
      <c r="G2001"/>
      <c r="H2001"/>
      <c r="R2001"/>
    </row>
    <row r="2002" spans="4:18" ht="12.75">
      <c r="D2002"/>
      <c r="E2002"/>
      <c r="F2002"/>
      <c r="G2002"/>
      <c r="H2002"/>
      <c r="R2002"/>
    </row>
    <row r="2003" spans="4:18" ht="12.75">
      <c r="D2003"/>
      <c r="E2003"/>
      <c r="F2003"/>
      <c r="G2003"/>
      <c r="H2003"/>
      <c r="R2003"/>
    </row>
    <row r="2004" spans="4:18" ht="12.75">
      <c r="D2004"/>
      <c r="E2004"/>
      <c r="F2004"/>
      <c r="G2004"/>
      <c r="H2004"/>
      <c r="R2004"/>
    </row>
    <row r="2005" spans="4:18" ht="12.75">
      <c r="D2005"/>
      <c r="E2005"/>
      <c r="F2005"/>
      <c r="G2005"/>
      <c r="H2005"/>
      <c r="R2005"/>
    </row>
    <row r="2006" spans="4:18" ht="12.75">
      <c r="D2006"/>
      <c r="E2006"/>
      <c r="F2006"/>
      <c r="G2006"/>
      <c r="H2006"/>
      <c r="R2006"/>
    </row>
    <row r="2007" spans="4:18" ht="12.75">
      <c r="D2007"/>
      <c r="E2007"/>
      <c r="F2007"/>
      <c r="G2007"/>
      <c r="H2007"/>
      <c r="R2007"/>
    </row>
    <row r="2008" spans="4:18" ht="12.75">
      <c r="D2008"/>
      <c r="E2008"/>
      <c r="F2008"/>
      <c r="G2008"/>
      <c r="H2008"/>
      <c r="R2008"/>
    </row>
    <row r="2009" spans="4:18" ht="12.75">
      <c r="D2009"/>
      <c r="E2009"/>
      <c r="F2009"/>
      <c r="G2009"/>
      <c r="H2009"/>
      <c r="R2009"/>
    </row>
    <row r="2010" spans="4:18" ht="12.75">
      <c r="D2010"/>
      <c r="E2010"/>
      <c r="F2010"/>
      <c r="G2010"/>
      <c r="H2010"/>
      <c r="R2010"/>
    </row>
    <row r="2011" spans="4:18" ht="12.75">
      <c r="D2011"/>
      <c r="E2011"/>
      <c r="F2011"/>
      <c r="G2011"/>
      <c r="H2011"/>
      <c r="R2011"/>
    </row>
    <row r="2012" spans="4:18" ht="12.75">
      <c r="D2012"/>
      <c r="E2012"/>
      <c r="F2012"/>
      <c r="G2012"/>
      <c r="H2012"/>
      <c r="R2012"/>
    </row>
    <row r="2013" spans="4:18" ht="12.75">
      <c r="D2013"/>
      <c r="E2013"/>
      <c r="F2013"/>
      <c r="G2013"/>
      <c r="H2013"/>
      <c r="R2013"/>
    </row>
    <row r="2014" spans="4:18" ht="12.75">
      <c r="D2014"/>
      <c r="E2014"/>
      <c r="F2014"/>
      <c r="G2014"/>
      <c r="H2014"/>
      <c r="R2014"/>
    </row>
    <row r="2015" spans="4:18" ht="12.75">
      <c r="D2015"/>
      <c r="E2015"/>
      <c r="F2015"/>
      <c r="G2015"/>
      <c r="H2015"/>
      <c r="R2015"/>
    </row>
    <row r="2016" spans="4:18" ht="12.75">
      <c r="D2016"/>
      <c r="E2016"/>
      <c r="F2016"/>
      <c r="G2016"/>
      <c r="H2016"/>
      <c r="R2016"/>
    </row>
    <row r="2017" spans="4:18" ht="12.75">
      <c r="D2017"/>
      <c r="E2017"/>
      <c r="F2017"/>
      <c r="G2017"/>
      <c r="H2017"/>
      <c r="R2017"/>
    </row>
    <row r="2018" spans="4:18" ht="12.75">
      <c r="D2018"/>
      <c r="E2018"/>
      <c r="F2018"/>
      <c r="G2018"/>
      <c r="H2018"/>
      <c r="R2018"/>
    </row>
    <row r="2019" spans="4:18" ht="12.75">
      <c r="D2019"/>
      <c r="E2019"/>
      <c r="F2019"/>
      <c r="G2019"/>
      <c r="H2019"/>
      <c r="R2019"/>
    </row>
    <row r="2020" spans="4:18" ht="12.75">
      <c r="D2020"/>
      <c r="E2020"/>
      <c r="F2020"/>
      <c r="G2020"/>
      <c r="H2020"/>
      <c r="R2020"/>
    </row>
    <row r="2021" spans="4:18" ht="12.75">
      <c r="D2021"/>
      <c r="E2021"/>
      <c r="F2021"/>
      <c r="G2021"/>
      <c r="H2021"/>
      <c r="R2021"/>
    </row>
    <row r="2022" spans="4:18" ht="12.75">
      <c r="D2022"/>
      <c r="E2022"/>
      <c r="F2022"/>
      <c r="G2022"/>
      <c r="H2022"/>
      <c r="R2022"/>
    </row>
    <row r="2023" spans="4:18" ht="12.75">
      <c r="D2023"/>
      <c r="E2023"/>
      <c r="F2023"/>
      <c r="G2023"/>
      <c r="H2023"/>
      <c r="R2023"/>
    </row>
    <row r="2024" spans="4:18" ht="12.75">
      <c r="D2024"/>
      <c r="E2024"/>
      <c r="F2024"/>
      <c r="G2024"/>
      <c r="H2024"/>
      <c r="R2024"/>
    </row>
    <row r="2025" spans="4:18" ht="12.75">
      <c r="D2025"/>
      <c r="E2025"/>
      <c r="F2025"/>
      <c r="G2025"/>
      <c r="H2025"/>
      <c r="R2025"/>
    </row>
    <row r="2026" spans="4:18" ht="12.75">
      <c r="D2026"/>
      <c r="E2026"/>
      <c r="F2026"/>
      <c r="G2026"/>
      <c r="H2026"/>
      <c r="R2026"/>
    </row>
    <row r="2027" spans="4:18" ht="12.75">
      <c r="D2027"/>
      <c r="E2027"/>
      <c r="F2027"/>
      <c r="G2027"/>
      <c r="H2027"/>
      <c r="R2027"/>
    </row>
    <row r="2028" spans="4:18" ht="12.75">
      <c r="D2028"/>
      <c r="E2028"/>
      <c r="F2028"/>
      <c r="G2028"/>
      <c r="H2028"/>
      <c r="R2028"/>
    </row>
    <row r="2029" spans="4:18" ht="12.75">
      <c r="D2029"/>
      <c r="E2029"/>
      <c r="F2029"/>
      <c r="G2029"/>
      <c r="H2029"/>
      <c r="R2029"/>
    </row>
    <row r="2030" spans="4:18" ht="12.75">
      <c r="D2030"/>
      <c r="E2030"/>
      <c r="F2030"/>
      <c r="G2030"/>
      <c r="H2030"/>
      <c r="R2030"/>
    </row>
    <row r="2031" spans="4:18" ht="12.75">
      <c r="D2031"/>
      <c r="E2031"/>
      <c r="F2031"/>
      <c r="G2031"/>
      <c r="H2031"/>
      <c r="R2031"/>
    </row>
    <row r="2032" spans="4:18" ht="12.75">
      <c r="D2032"/>
      <c r="E2032"/>
      <c r="F2032"/>
      <c r="G2032"/>
      <c r="H2032"/>
      <c r="R2032"/>
    </row>
    <row r="2033" spans="4:18" ht="12.75">
      <c r="D2033"/>
      <c r="E2033"/>
      <c r="F2033"/>
      <c r="G2033"/>
      <c r="H2033"/>
      <c r="R2033"/>
    </row>
    <row r="2034" spans="4:18" ht="12.75">
      <c r="D2034"/>
      <c r="E2034"/>
      <c r="F2034"/>
      <c r="G2034"/>
      <c r="H2034"/>
      <c r="R2034"/>
    </row>
    <row r="2035" spans="4:18" ht="12.75">
      <c r="D2035"/>
      <c r="E2035"/>
      <c r="F2035"/>
      <c r="G2035"/>
      <c r="H2035"/>
      <c r="R2035"/>
    </row>
    <row r="2036" spans="4:18" ht="12.75">
      <c r="D2036"/>
      <c r="E2036"/>
      <c r="F2036"/>
      <c r="G2036"/>
      <c r="H2036"/>
      <c r="R2036"/>
    </row>
    <row r="2037" spans="4:18" ht="12.75">
      <c r="D2037"/>
      <c r="E2037"/>
      <c r="F2037"/>
      <c r="G2037"/>
      <c r="H2037"/>
      <c r="R2037"/>
    </row>
    <row r="2038" spans="4:18" ht="12.75">
      <c r="D2038"/>
      <c r="E2038"/>
      <c r="F2038"/>
      <c r="G2038"/>
      <c r="H2038"/>
      <c r="R2038"/>
    </row>
    <row r="2039" spans="4:18" ht="12.75">
      <c r="D2039"/>
      <c r="E2039"/>
      <c r="F2039"/>
      <c r="G2039"/>
      <c r="H2039"/>
      <c r="R2039"/>
    </row>
    <row r="2040" spans="4:18" ht="12.75">
      <c r="D2040"/>
      <c r="E2040"/>
      <c r="F2040"/>
      <c r="G2040"/>
      <c r="H2040"/>
      <c r="R2040"/>
    </row>
    <row r="2041" spans="4:18" ht="12.75">
      <c r="D2041"/>
      <c r="E2041"/>
      <c r="F2041"/>
      <c r="G2041"/>
      <c r="H2041"/>
      <c r="R2041"/>
    </row>
    <row r="2042" spans="4:18" ht="12.75">
      <c r="D2042"/>
      <c r="E2042"/>
      <c r="F2042"/>
      <c r="G2042"/>
      <c r="H2042"/>
      <c r="R2042"/>
    </row>
    <row r="2043" spans="4:18" ht="12.75">
      <c r="D2043"/>
      <c r="E2043"/>
      <c r="F2043"/>
      <c r="G2043"/>
      <c r="H2043"/>
      <c r="R2043"/>
    </row>
    <row r="2044" spans="4:18" ht="12.75">
      <c r="D2044"/>
      <c r="E2044"/>
      <c r="F2044"/>
      <c r="G2044"/>
      <c r="H2044"/>
      <c r="R2044"/>
    </row>
    <row r="2045" spans="4:18" ht="12.75">
      <c r="D2045"/>
      <c r="E2045"/>
      <c r="F2045"/>
      <c r="G2045"/>
      <c r="H2045"/>
      <c r="R2045"/>
    </row>
    <row r="2046" spans="4:18" ht="12.75">
      <c r="D2046"/>
      <c r="E2046"/>
      <c r="F2046"/>
      <c r="G2046"/>
      <c r="H2046"/>
      <c r="R2046"/>
    </row>
    <row r="2047" spans="4:18" ht="12.75">
      <c r="D2047"/>
      <c r="E2047"/>
      <c r="F2047"/>
      <c r="G2047"/>
      <c r="H2047"/>
      <c r="R2047"/>
    </row>
    <row r="2048" spans="4:18" ht="12.75">
      <c r="D2048"/>
      <c r="E2048"/>
      <c r="F2048"/>
      <c r="G2048"/>
      <c r="H2048"/>
      <c r="R2048"/>
    </row>
    <row r="2049" spans="4:18" ht="12.75">
      <c r="D2049"/>
      <c r="E2049"/>
      <c r="F2049"/>
      <c r="G2049"/>
      <c r="H2049"/>
      <c r="R2049"/>
    </row>
    <row r="2050" spans="4:18" ht="12.75">
      <c r="D2050"/>
      <c r="E2050"/>
      <c r="F2050"/>
      <c r="G2050"/>
      <c r="H2050"/>
      <c r="R2050"/>
    </row>
    <row r="2051" spans="4:18" ht="12.75">
      <c r="D2051"/>
      <c r="E2051"/>
      <c r="F2051"/>
      <c r="G2051"/>
      <c r="H2051"/>
      <c r="R2051"/>
    </row>
    <row r="2052" spans="4:18" ht="12.75">
      <c r="D2052"/>
      <c r="E2052"/>
      <c r="F2052"/>
      <c r="G2052"/>
      <c r="H2052"/>
      <c r="R2052"/>
    </row>
    <row r="2053" spans="4:18" ht="12.75">
      <c r="D2053"/>
      <c r="E2053"/>
      <c r="F2053"/>
      <c r="G2053"/>
      <c r="H2053"/>
      <c r="R2053"/>
    </row>
    <row r="2054" spans="4:18" ht="12.75">
      <c r="D2054"/>
      <c r="E2054"/>
      <c r="F2054"/>
      <c r="G2054"/>
      <c r="H2054"/>
      <c r="R2054"/>
    </row>
    <row r="2055" spans="4:18" ht="12.75">
      <c r="D2055"/>
      <c r="E2055"/>
      <c r="F2055"/>
      <c r="G2055"/>
      <c r="H2055"/>
      <c r="R2055"/>
    </row>
    <row r="2056" spans="4:18" ht="12.75">
      <c r="D2056"/>
      <c r="E2056"/>
      <c r="F2056"/>
      <c r="G2056"/>
      <c r="H2056"/>
      <c r="R2056"/>
    </row>
    <row r="2057" spans="4:18" ht="12.75">
      <c r="D2057"/>
      <c r="E2057"/>
      <c r="F2057"/>
      <c r="G2057"/>
      <c r="H2057"/>
      <c r="R2057"/>
    </row>
    <row r="2058" spans="4:18" ht="12.75">
      <c r="D2058"/>
      <c r="E2058"/>
      <c r="F2058"/>
      <c r="G2058"/>
      <c r="H2058"/>
      <c r="R2058"/>
    </row>
    <row r="2059" spans="4:18" ht="12.75">
      <c r="D2059"/>
      <c r="E2059"/>
      <c r="F2059"/>
      <c r="G2059"/>
      <c r="H2059"/>
      <c r="R2059"/>
    </row>
    <row r="2060" spans="4:18" ht="12.75">
      <c r="D2060"/>
      <c r="E2060"/>
      <c r="F2060"/>
      <c r="G2060"/>
      <c r="H2060"/>
      <c r="R2060"/>
    </row>
    <row r="2061" spans="4:18" ht="12.75">
      <c r="D2061"/>
      <c r="E2061"/>
      <c r="F2061"/>
      <c r="G2061"/>
      <c r="H2061"/>
      <c r="R2061"/>
    </row>
    <row r="2062" spans="4:18" ht="12.75">
      <c r="D2062"/>
      <c r="E2062"/>
      <c r="F2062"/>
      <c r="G2062"/>
      <c r="H2062"/>
      <c r="R2062"/>
    </row>
    <row r="2063" spans="4:18" ht="12.75">
      <c r="D2063"/>
      <c r="E2063"/>
      <c r="F2063"/>
      <c r="G2063"/>
      <c r="H2063"/>
      <c r="R2063"/>
    </row>
    <row r="2064" spans="4:18" ht="12.75">
      <c r="D2064"/>
      <c r="E2064"/>
      <c r="F2064"/>
      <c r="G2064"/>
      <c r="H2064"/>
      <c r="R2064"/>
    </row>
    <row r="2065" spans="4:18" ht="12.75">
      <c r="D2065"/>
      <c r="E2065"/>
      <c r="F2065"/>
      <c r="G2065"/>
      <c r="H2065"/>
      <c r="R2065"/>
    </row>
    <row r="2066" spans="4:18" ht="12.75">
      <c r="D2066"/>
      <c r="E2066"/>
      <c r="F2066"/>
      <c r="G2066"/>
      <c r="H2066"/>
      <c r="R2066"/>
    </row>
    <row r="2067" spans="4:18" ht="12.75">
      <c r="D2067"/>
      <c r="E2067"/>
      <c r="F2067"/>
      <c r="G2067"/>
      <c r="H2067"/>
      <c r="R2067"/>
    </row>
    <row r="2068" spans="4:18" ht="12.75">
      <c r="D2068"/>
      <c r="E2068"/>
      <c r="F2068"/>
      <c r="G2068"/>
      <c r="H2068"/>
      <c r="R2068"/>
    </row>
    <row r="2069" spans="4:18" ht="12.75">
      <c r="D2069"/>
      <c r="E2069"/>
      <c r="F2069"/>
      <c r="G2069"/>
      <c r="H2069"/>
      <c r="R2069"/>
    </row>
    <row r="2070" spans="4:18" ht="12.75">
      <c r="D2070"/>
      <c r="E2070"/>
      <c r="F2070"/>
      <c r="G2070"/>
      <c r="H2070"/>
      <c r="R2070"/>
    </row>
    <row r="2071" spans="4:18" ht="12.75">
      <c r="D2071"/>
      <c r="E2071"/>
      <c r="F2071"/>
      <c r="G2071"/>
      <c r="H2071"/>
      <c r="R2071"/>
    </row>
    <row r="2072" spans="4:18" ht="12.75">
      <c r="D2072"/>
      <c r="E2072"/>
      <c r="F2072"/>
      <c r="G2072"/>
      <c r="H2072"/>
      <c r="R2072"/>
    </row>
    <row r="2073" spans="4:18" ht="12.75">
      <c r="D2073"/>
      <c r="E2073"/>
      <c r="F2073"/>
      <c r="G2073"/>
      <c r="H2073"/>
      <c r="R2073"/>
    </row>
    <row r="2074" spans="4:18" ht="12.75">
      <c r="D2074"/>
      <c r="E2074"/>
      <c r="F2074"/>
      <c r="G2074"/>
      <c r="H2074"/>
      <c r="R2074"/>
    </row>
    <row r="2075" spans="4:18" ht="12.75">
      <c r="D2075"/>
      <c r="E2075"/>
      <c r="F2075"/>
      <c r="G2075"/>
      <c r="H2075"/>
      <c r="R2075"/>
    </row>
    <row r="2076" spans="4:18" ht="12.75">
      <c r="D2076"/>
      <c r="E2076"/>
      <c r="F2076"/>
      <c r="G2076"/>
      <c r="H2076"/>
      <c r="R2076"/>
    </row>
    <row r="2077" spans="4:18" ht="12.75">
      <c r="D2077"/>
      <c r="E2077"/>
      <c r="F2077"/>
      <c r="G2077"/>
      <c r="H2077"/>
      <c r="R2077"/>
    </row>
    <row r="2078" spans="4:18" ht="12.75">
      <c r="D2078"/>
      <c r="E2078"/>
      <c r="F2078"/>
      <c r="G2078"/>
      <c r="H2078"/>
      <c r="R2078"/>
    </row>
    <row r="2079" spans="4:18" ht="12.75">
      <c r="D2079"/>
      <c r="E2079"/>
      <c r="F2079"/>
      <c r="G2079"/>
      <c r="H2079"/>
      <c r="R2079"/>
    </row>
    <row r="2080" spans="4:18" ht="12.75">
      <c r="D2080"/>
      <c r="E2080"/>
      <c r="F2080"/>
      <c r="G2080"/>
      <c r="H2080"/>
      <c r="R2080"/>
    </row>
    <row r="2081" spans="4:18" ht="12.75">
      <c r="D2081"/>
      <c r="E2081"/>
      <c r="F2081"/>
      <c r="G2081"/>
      <c r="H2081"/>
      <c r="R2081"/>
    </row>
    <row r="2082" spans="4:18" ht="12.75">
      <c r="D2082"/>
      <c r="E2082"/>
      <c r="F2082"/>
      <c r="G2082"/>
      <c r="H2082"/>
      <c r="R2082"/>
    </row>
    <row r="2083" spans="4:18" ht="12.75">
      <c r="D2083"/>
      <c r="E2083"/>
      <c r="F2083"/>
      <c r="G2083"/>
      <c r="H2083"/>
      <c r="R2083"/>
    </row>
    <row r="2084" spans="4:18" ht="12.75">
      <c r="D2084"/>
      <c r="E2084"/>
      <c r="F2084"/>
      <c r="G2084"/>
      <c r="H2084"/>
      <c r="R2084"/>
    </row>
    <row r="2085" spans="4:18" ht="12.75">
      <c r="D2085"/>
      <c r="E2085"/>
      <c r="F2085"/>
      <c r="G2085"/>
      <c r="H2085"/>
      <c r="R2085"/>
    </row>
    <row r="2086" spans="4:18" ht="12.75">
      <c r="D2086"/>
      <c r="E2086"/>
      <c r="F2086"/>
      <c r="G2086"/>
      <c r="H2086"/>
      <c r="R2086"/>
    </row>
    <row r="2087" spans="4:18" ht="12.75">
      <c r="D2087"/>
      <c r="E2087"/>
      <c r="F2087"/>
      <c r="G2087"/>
      <c r="H2087"/>
      <c r="R2087"/>
    </row>
    <row r="2088" spans="4:18" ht="12.75">
      <c r="D2088"/>
      <c r="E2088"/>
      <c r="F2088"/>
      <c r="G2088"/>
      <c r="H2088"/>
      <c r="R2088"/>
    </row>
    <row r="2089" spans="4:18" ht="12.75">
      <c r="D2089"/>
      <c r="E2089"/>
      <c r="F2089"/>
      <c r="G2089"/>
      <c r="H2089"/>
      <c r="R2089"/>
    </row>
    <row r="2090" spans="4:18" ht="12.75">
      <c r="D2090"/>
      <c r="E2090"/>
      <c r="F2090"/>
      <c r="G2090"/>
      <c r="H2090"/>
      <c r="R2090"/>
    </row>
    <row r="2091" spans="4:18" ht="12.75">
      <c r="D2091"/>
      <c r="E2091"/>
      <c r="F2091"/>
      <c r="G2091"/>
      <c r="H2091"/>
      <c r="R2091"/>
    </row>
    <row r="2092" spans="4:18" ht="12.75">
      <c r="D2092"/>
      <c r="E2092"/>
      <c r="F2092"/>
      <c r="G2092"/>
      <c r="H2092"/>
      <c r="R2092"/>
    </row>
    <row r="2093" spans="4:18" ht="12.75">
      <c r="D2093"/>
      <c r="E2093"/>
      <c r="F2093"/>
      <c r="G2093"/>
      <c r="H2093"/>
      <c r="R2093"/>
    </row>
    <row r="2094" spans="4:18" ht="12.75">
      <c r="D2094"/>
      <c r="E2094"/>
      <c r="F2094"/>
      <c r="G2094"/>
      <c r="H2094"/>
      <c r="R2094"/>
    </row>
    <row r="2095" spans="4:18" ht="12.75">
      <c r="D2095"/>
      <c r="E2095"/>
      <c r="F2095"/>
      <c r="G2095"/>
      <c r="H2095"/>
      <c r="R2095"/>
    </row>
    <row r="2096" spans="4:18" ht="12.75">
      <c r="D2096"/>
      <c r="E2096"/>
      <c r="F2096"/>
      <c r="G2096"/>
      <c r="H2096"/>
      <c r="R2096"/>
    </row>
    <row r="2097" spans="4:18" ht="12.75">
      <c r="D2097"/>
      <c r="E2097"/>
      <c r="F2097"/>
      <c r="G2097"/>
      <c r="H2097"/>
      <c r="R2097"/>
    </row>
    <row r="2098" spans="4:18" ht="12.75">
      <c r="D2098"/>
      <c r="E2098"/>
      <c r="F2098"/>
      <c r="G2098"/>
      <c r="H2098"/>
      <c r="R2098"/>
    </row>
    <row r="2099" spans="4:18" ht="12.75">
      <c r="D2099"/>
      <c r="E2099"/>
      <c r="F2099"/>
      <c r="G2099"/>
      <c r="H2099"/>
      <c r="R2099"/>
    </row>
    <row r="2100" spans="4:18" ht="12.75">
      <c r="D2100"/>
      <c r="E2100"/>
      <c r="F2100"/>
      <c r="G2100"/>
      <c r="H2100"/>
      <c r="R2100"/>
    </row>
    <row r="2101" spans="4:18" ht="12.75">
      <c r="D2101"/>
      <c r="E2101"/>
      <c r="F2101"/>
      <c r="G2101"/>
      <c r="H2101"/>
      <c r="R2101"/>
    </row>
    <row r="2102" spans="4:18" ht="12.75">
      <c r="D2102"/>
      <c r="E2102"/>
      <c r="F2102"/>
      <c r="G2102"/>
      <c r="H2102"/>
      <c r="R2102"/>
    </row>
    <row r="2103" spans="4:18" ht="12.75">
      <c r="D2103"/>
      <c r="E2103"/>
      <c r="F2103"/>
      <c r="G2103"/>
      <c r="H2103"/>
      <c r="R2103"/>
    </row>
    <row r="2104" spans="4:18" ht="12.75">
      <c r="D2104"/>
      <c r="E2104"/>
      <c r="F2104"/>
      <c r="G2104"/>
      <c r="H2104"/>
      <c r="R2104"/>
    </row>
    <row r="2105" spans="4:18" ht="12.75">
      <c r="D2105"/>
      <c r="E2105"/>
      <c r="F2105"/>
      <c r="G2105"/>
      <c r="H2105"/>
      <c r="R2105"/>
    </row>
    <row r="2106" spans="4:18" ht="12.75">
      <c r="D2106"/>
      <c r="E2106"/>
      <c r="F2106"/>
      <c r="G2106"/>
      <c r="H2106"/>
      <c r="R2106"/>
    </row>
    <row r="2107" spans="4:18" ht="12.75">
      <c r="D2107"/>
      <c r="E2107"/>
      <c r="F2107"/>
      <c r="G2107"/>
      <c r="H2107"/>
      <c r="R2107"/>
    </row>
    <row r="2108" spans="4:18" ht="12.75">
      <c r="D2108"/>
      <c r="E2108"/>
      <c r="F2108"/>
      <c r="G2108"/>
      <c r="H2108"/>
      <c r="R2108"/>
    </row>
    <row r="2109" spans="4:18" ht="12.75">
      <c r="D2109"/>
      <c r="E2109"/>
      <c r="F2109"/>
      <c r="G2109"/>
      <c r="H2109"/>
      <c r="R2109"/>
    </row>
    <row r="2110" spans="4:18" ht="12.75">
      <c r="D2110"/>
      <c r="E2110"/>
      <c r="F2110"/>
      <c r="G2110"/>
      <c r="H2110"/>
      <c r="R2110"/>
    </row>
    <row r="2111" spans="4:18" ht="12.75">
      <c r="D2111"/>
      <c r="E2111"/>
      <c r="F2111"/>
      <c r="G2111"/>
      <c r="H2111"/>
      <c r="R2111"/>
    </row>
    <row r="2112" spans="4:18" ht="12.75">
      <c r="D2112"/>
      <c r="E2112"/>
      <c r="F2112"/>
      <c r="G2112"/>
      <c r="H2112"/>
      <c r="R2112"/>
    </row>
    <row r="2113" spans="4:18" ht="12.75">
      <c r="D2113"/>
      <c r="E2113"/>
      <c r="F2113"/>
      <c r="G2113"/>
      <c r="H2113"/>
      <c r="R2113"/>
    </row>
    <row r="2114" spans="4:18" ht="12.75">
      <c r="D2114"/>
      <c r="E2114"/>
      <c r="F2114"/>
      <c r="G2114"/>
      <c r="H2114"/>
      <c r="R2114"/>
    </row>
    <row r="2115" spans="4:18" ht="12.75">
      <c r="D2115"/>
      <c r="E2115"/>
      <c r="F2115"/>
      <c r="G2115"/>
      <c r="H2115"/>
      <c r="R2115"/>
    </row>
    <row r="2116" spans="4:18" ht="12.75">
      <c r="D2116"/>
      <c r="E2116"/>
      <c r="F2116"/>
      <c r="G2116"/>
      <c r="H2116"/>
      <c r="R2116"/>
    </row>
    <row r="2117" spans="4:18" ht="12.75">
      <c r="D2117"/>
      <c r="E2117"/>
      <c r="F2117"/>
      <c r="G2117"/>
      <c r="H2117"/>
      <c r="R2117"/>
    </row>
    <row r="2118" spans="4:18" ht="12.75">
      <c r="D2118"/>
      <c r="E2118"/>
      <c r="F2118"/>
      <c r="G2118"/>
      <c r="H2118"/>
      <c r="R2118"/>
    </row>
    <row r="2119" spans="4:18" ht="12.75">
      <c r="D2119"/>
      <c r="E2119"/>
      <c r="F2119"/>
      <c r="G2119"/>
      <c r="H2119"/>
      <c r="R2119"/>
    </row>
    <row r="2120" spans="4:18" ht="12.75">
      <c r="D2120"/>
      <c r="E2120"/>
      <c r="F2120"/>
      <c r="G2120"/>
      <c r="H2120"/>
      <c r="R2120"/>
    </row>
    <row r="2121" spans="4:18" ht="12.75">
      <c r="D2121"/>
      <c r="E2121"/>
      <c r="F2121"/>
      <c r="G2121"/>
      <c r="H2121"/>
      <c r="R2121"/>
    </row>
    <row r="2122" spans="4:18" ht="12.75">
      <c r="D2122"/>
      <c r="E2122"/>
      <c r="F2122"/>
      <c r="G2122"/>
      <c r="H2122"/>
      <c r="R2122"/>
    </row>
    <row r="2123" spans="4:18" ht="12.75">
      <c r="D2123"/>
      <c r="E2123"/>
      <c r="F2123"/>
      <c r="G2123"/>
      <c r="H2123"/>
      <c r="R2123"/>
    </row>
    <row r="2124" spans="4:18" ht="12.75">
      <c r="D2124"/>
      <c r="E2124"/>
      <c r="F2124"/>
      <c r="G2124"/>
      <c r="H2124"/>
      <c r="R2124"/>
    </row>
    <row r="2125" spans="4:18" ht="12.75">
      <c r="D2125"/>
      <c r="E2125"/>
      <c r="F2125"/>
      <c r="G2125"/>
      <c r="H2125"/>
      <c r="R2125"/>
    </row>
    <row r="2126" spans="4:18" ht="12.75">
      <c r="D2126"/>
      <c r="E2126"/>
      <c r="F2126"/>
      <c r="G2126"/>
      <c r="H2126"/>
      <c r="R2126"/>
    </row>
    <row r="2127" spans="4:18" ht="12.75">
      <c r="D2127"/>
      <c r="E2127"/>
      <c r="F2127"/>
      <c r="G2127"/>
      <c r="H2127"/>
      <c r="R2127"/>
    </row>
    <row r="2128" spans="4:18" ht="12.75">
      <c r="D2128"/>
      <c r="E2128"/>
      <c r="F2128"/>
      <c r="G2128"/>
      <c r="H2128"/>
      <c r="R2128"/>
    </row>
    <row r="2129" spans="4:18" ht="12.75">
      <c r="D2129"/>
      <c r="E2129"/>
      <c r="F2129"/>
      <c r="G2129"/>
      <c r="H2129"/>
      <c r="R2129"/>
    </row>
    <row r="2130" spans="4:18" ht="12.75">
      <c r="D2130"/>
      <c r="E2130"/>
      <c r="F2130"/>
      <c r="G2130"/>
      <c r="H2130"/>
      <c r="R2130"/>
    </row>
    <row r="2131" spans="4:18" ht="12.75">
      <c r="D2131"/>
      <c r="E2131"/>
      <c r="F2131"/>
      <c r="G2131"/>
      <c r="H2131"/>
      <c r="R2131"/>
    </row>
    <row r="2132" spans="4:18" ht="12.75">
      <c r="D2132"/>
      <c r="E2132"/>
      <c r="F2132"/>
      <c r="G2132"/>
      <c r="H2132"/>
      <c r="R2132"/>
    </row>
    <row r="2133" spans="4:18" ht="12.75">
      <c r="D2133"/>
      <c r="E2133"/>
      <c r="F2133"/>
      <c r="G2133"/>
      <c r="H2133"/>
      <c r="R2133"/>
    </row>
    <row r="2134" spans="4:18" ht="12.75">
      <c r="D2134"/>
      <c r="E2134"/>
      <c r="F2134"/>
      <c r="G2134"/>
      <c r="H2134"/>
      <c r="R2134"/>
    </row>
    <row r="2135" spans="4:18" ht="12.75">
      <c r="D2135"/>
      <c r="E2135"/>
      <c r="F2135"/>
      <c r="G2135"/>
      <c r="H2135"/>
      <c r="R2135"/>
    </row>
    <row r="2136" spans="4:18" ht="12.75">
      <c r="D2136"/>
      <c r="E2136"/>
      <c r="F2136"/>
      <c r="G2136"/>
      <c r="H2136"/>
      <c r="R2136"/>
    </row>
    <row r="2137" spans="4:18" ht="12.75">
      <c r="D2137"/>
      <c r="E2137"/>
      <c r="F2137"/>
      <c r="G2137"/>
      <c r="H2137"/>
      <c r="R2137"/>
    </row>
    <row r="2138" spans="4:18" ht="12.75">
      <c r="D2138"/>
      <c r="E2138"/>
      <c r="F2138"/>
      <c r="G2138"/>
      <c r="H2138"/>
      <c r="R2138"/>
    </row>
    <row r="2139" spans="4:18" ht="12.75">
      <c r="D2139"/>
      <c r="E2139"/>
      <c r="F2139"/>
      <c r="G2139"/>
      <c r="H2139"/>
      <c r="R2139"/>
    </row>
    <row r="2140" spans="4:18" ht="12.75">
      <c r="D2140"/>
      <c r="E2140"/>
      <c r="F2140"/>
      <c r="G2140"/>
      <c r="H2140"/>
      <c r="R2140"/>
    </row>
    <row r="2141" spans="4:18" ht="12.75">
      <c r="D2141"/>
      <c r="E2141"/>
      <c r="F2141"/>
      <c r="G2141"/>
      <c r="H2141"/>
      <c r="R2141"/>
    </row>
    <row r="2142" spans="4:18" ht="12.75">
      <c r="D2142"/>
      <c r="E2142"/>
      <c r="F2142"/>
      <c r="G2142"/>
      <c r="H2142"/>
      <c r="R2142"/>
    </row>
    <row r="2143" spans="4:18" ht="12.75">
      <c r="D2143"/>
      <c r="E2143"/>
      <c r="F2143"/>
      <c r="G2143"/>
      <c r="H2143"/>
      <c r="R2143"/>
    </row>
    <row r="2144" spans="4:18" ht="12.75">
      <c r="D2144"/>
      <c r="E2144"/>
      <c r="F2144"/>
      <c r="G2144"/>
      <c r="H2144"/>
      <c r="R2144"/>
    </row>
    <row r="2145" spans="4:18" ht="12.75">
      <c r="D2145"/>
      <c r="E2145"/>
      <c r="F2145"/>
      <c r="G2145"/>
      <c r="H2145"/>
      <c r="R2145"/>
    </row>
    <row r="2146" spans="4:18" ht="12.75">
      <c r="D2146"/>
      <c r="E2146"/>
      <c r="F2146"/>
      <c r="G2146"/>
      <c r="H2146"/>
      <c r="R2146"/>
    </row>
    <row r="2147" spans="4:18" ht="12.75">
      <c r="D2147"/>
      <c r="E2147"/>
      <c r="F2147"/>
      <c r="G2147"/>
      <c r="H2147"/>
      <c r="R2147"/>
    </row>
    <row r="2148" spans="4:18" ht="12.75">
      <c r="D2148"/>
      <c r="E2148"/>
      <c r="F2148"/>
      <c r="G2148"/>
      <c r="H2148"/>
      <c r="R2148"/>
    </row>
    <row r="2149" spans="4:18" ht="12.75">
      <c r="D2149"/>
      <c r="E2149"/>
      <c r="F2149"/>
      <c r="G2149"/>
      <c r="H2149"/>
      <c r="R2149"/>
    </row>
    <row r="2150" spans="4:18" ht="12.75">
      <c r="D2150"/>
      <c r="E2150"/>
      <c r="F2150"/>
      <c r="G2150"/>
      <c r="H2150"/>
      <c r="R2150"/>
    </row>
    <row r="2151" spans="4:18" ht="12.75">
      <c r="D2151"/>
      <c r="E2151"/>
      <c r="F2151"/>
      <c r="G2151"/>
      <c r="H2151"/>
      <c r="R2151"/>
    </row>
    <row r="2152" spans="4:18" ht="12.75">
      <c r="D2152"/>
      <c r="E2152"/>
      <c r="F2152"/>
      <c r="G2152"/>
      <c r="H2152"/>
      <c r="R2152"/>
    </row>
    <row r="2153" spans="4:18" ht="12.75">
      <c r="D2153"/>
      <c r="E2153"/>
      <c r="F2153"/>
      <c r="G2153"/>
      <c r="H2153"/>
      <c r="R2153"/>
    </row>
    <row r="2154" spans="4:18" ht="12.75">
      <c r="D2154"/>
      <c r="E2154"/>
      <c r="F2154"/>
      <c r="G2154"/>
      <c r="H2154"/>
      <c r="R2154"/>
    </row>
    <row r="2155" spans="4:18" ht="12.75">
      <c r="D2155"/>
      <c r="E2155"/>
      <c r="F2155"/>
      <c r="G2155"/>
      <c r="H2155"/>
      <c r="R2155"/>
    </row>
    <row r="2156" spans="4:18" ht="12.75">
      <c r="D2156"/>
      <c r="E2156"/>
      <c r="F2156"/>
      <c r="G2156"/>
      <c r="H2156"/>
      <c r="R2156"/>
    </row>
    <row r="2157" spans="4:18" ht="12.75">
      <c r="D2157"/>
      <c r="E2157"/>
      <c r="F2157"/>
      <c r="G2157"/>
      <c r="H2157"/>
      <c r="R2157"/>
    </row>
    <row r="2158" spans="4:18" ht="12.75">
      <c r="D2158"/>
      <c r="E2158"/>
      <c r="F2158"/>
      <c r="G2158"/>
      <c r="H2158"/>
      <c r="R2158"/>
    </row>
    <row r="2159" spans="4:18" ht="12.75">
      <c r="D2159"/>
      <c r="E2159"/>
      <c r="F2159"/>
      <c r="G2159"/>
      <c r="H2159"/>
      <c r="R2159"/>
    </row>
    <row r="2160" spans="4:18" ht="12.75">
      <c r="D2160"/>
      <c r="E2160"/>
      <c r="F2160"/>
      <c r="G2160"/>
      <c r="H2160"/>
      <c r="R2160"/>
    </row>
    <row r="2161" spans="4:18" ht="12.75">
      <c r="D2161"/>
      <c r="E2161"/>
      <c r="F2161"/>
      <c r="G2161"/>
      <c r="H2161"/>
      <c r="R2161"/>
    </row>
    <row r="2162" spans="4:18" ht="12.75">
      <c r="D2162"/>
      <c r="E2162"/>
      <c r="F2162"/>
      <c r="G2162"/>
      <c r="H2162"/>
      <c r="R2162"/>
    </row>
    <row r="2163" spans="4:18" ht="12.75">
      <c r="D2163"/>
      <c r="E2163"/>
      <c r="F2163"/>
      <c r="G2163"/>
      <c r="H2163"/>
      <c r="R2163"/>
    </row>
    <row r="2164" spans="4:18" ht="12.75">
      <c r="D2164"/>
      <c r="E2164"/>
      <c r="F2164"/>
      <c r="G2164"/>
      <c r="H2164"/>
      <c r="R2164"/>
    </row>
    <row r="2165" spans="4:18" ht="12.75">
      <c r="D2165"/>
      <c r="E2165"/>
      <c r="F2165"/>
      <c r="G2165"/>
      <c r="H2165"/>
      <c r="R2165"/>
    </row>
    <row r="2166" spans="4:18" ht="12.75">
      <c r="D2166"/>
      <c r="E2166"/>
      <c r="F2166"/>
      <c r="G2166"/>
      <c r="H2166"/>
      <c r="R2166"/>
    </row>
    <row r="2167" spans="4:18" ht="12.75">
      <c r="D2167"/>
      <c r="E2167"/>
      <c r="F2167"/>
      <c r="G2167"/>
      <c r="H2167"/>
      <c r="R2167"/>
    </row>
    <row r="2168" spans="4:18" ht="12.75">
      <c r="D2168"/>
      <c r="E2168"/>
      <c r="F2168"/>
      <c r="G2168"/>
      <c r="H2168"/>
      <c r="R2168"/>
    </row>
    <row r="2169" spans="4:18" ht="12.75">
      <c r="D2169"/>
      <c r="E2169"/>
      <c r="F2169"/>
      <c r="G2169"/>
      <c r="H2169"/>
      <c r="R2169"/>
    </row>
    <row r="2170" spans="4:18" ht="12.75">
      <c r="D2170"/>
      <c r="E2170"/>
      <c r="F2170"/>
      <c r="G2170"/>
      <c r="H2170"/>
      <c r="R2170"/>
    </row>
    <row r="2171" spans="4:18" ht="12.75">
      <c r="D2171"/>
      <c r="E2171"/>
      <c r="F2171"/>
      <c r="G2171"/>
      <c r="H2171"/>
      <c r="R2171"/>
    </row>
    <row r="2172" spans="4:18" ht="12.75">
      <c r="D2172"/>
      <c r="E2172"/>
      <c r="F2172"/>
      <c r="G2172"/>
      <c r="H2172"/>
      <c r="R2172"/>
    </row>
    <row r="2173" spans="4:18" ht="12.75">
      <c r="D2173"/>
      <c r="E2173"/>
      <c r="F2173"/>
      <c r="G2173"/>
      <c r="H2173"/>
      <c r="R2173"/>
    </row>
    <row r="2174" spans="4:18" ht="12.75">
      <c r="D2174"/>
      <c r="E2174"/>
      <c r="F2174"/>
      <c r="G2174"/>
      <c r="H2174"/>
      <c r="R2174"/>
    </row>
    <row r="2175" spans="4:18" ht="12.75">
      <c r="D2175"/>
      <c r="E2175"/>
      <c r="F2175"/>
      <c r="G2175"/>
      <c r="H2175"/>
      <c r="R2175"/>
    </row>
    <row r="2176" spans="4:18" ht="12.75">
      <c r="D2176"/>
      <c r="E2176"/>
      <c r="F2176"/>
      <c r="G2176"/>
      <c r="H2176"/>
      <c r="R2176"/>
    </row>
    <row r="2177" spans="4:18" ht="12.75">
      <c r="D2177"/>
      <c r="E2177"/>
      <c r="F2177"/>
      <c r="G2177"/>
      <c r="H2177"/>
      <c r="R2177"/>
    </row>
    <row r="2178" spans="4:18" ht="12.75">
      <c r="D2178"/>
      <c r="E2178"/>
      <c r="F2178"/>
      <c r="G2178"/>
      <c r="H2178"/>
      <c r="R2178"/>
    </row>
    <row r="2179" spans="4:18" ht="12.75">
      <c r="D2179"/>
      <c r="E2179"/>
      <c r="F2179"/>
      <c r="G2179"/>
      <c r="H2179"/>
      <c r="R2179"/>
    </row>
    <row r="2180" spans="4:18" ht="12.75">
      <c r="D2180"/>
      <c r="E2180"/>
      <c r="F2180"/>
      <c r="G2180"/>
      <c r="H2180"/>
      <c r="R2180"/>
    </row>
    <row r="2181" spans="4:18" ht="12.75">
      <c r="D2181"/>
      <c r="E2181"/>
      <c r="F2181"/>
      <c r="G2181"/>
      <c r="H2181"/>
      <c r="R2181"/>
    </row>
    <row r="2182" spans="4:18" ht="12.75">
      <c r="D2182"/>
      <c r="E2182"/>
      <c r="F2182"/>
      <c r="G2182"/>
      <c r="H2182"/>
      <c r="R2182"/>
    </row>
    <row r="2183" spans="4:18" ht="12.75">
      <c r="D2183"/>
      <c r="E2183"/>
      <c r="F2183"/>
      <c r="G2183"/>
      <c r="H2183"/>
      <c r="R2183"/>
    </row>
    <row r="2184" spans="4:18" ht="12.75">
      <c r="D2184"/>
      <c r="E2184"/>
      <c r="F2184"/>
      <c r="G2184"/>
      <c r="H2184"/>
      <c r="R2184"/>
    </row>
    <row r="2185" spans="4:18" ht="12.75">
      <c r="D2185"/>
      <c r="E2185"/>
      <c r="F2185"/>
      <c r="G2185"/>
      <c r="H2185"/>
      <c r="R2185"/>
    </row>
    <row r="2186" spans="4:18" ht="12.75">
      <c r="D2186"/>
      <c r="E2186"/>
      <c r="F2186"/>
      <c r="G2186"/>
      <c r="H2186"/>
      <c r="R2186"/>
    </row>
    <row r="2187" spans="4:18" ht="12.75">
      <c r="D2187"/>
      <c r="E2187"/>
      <c r="F2187"/>
      <c r="G2187"/>
      <c r="H2187"/>
      <c r="R2187"/>
    </row>
    <row r="2188" spans="4:18" ht="12.75">
      <c r="D2188"/>
      <c r="E2188"/>
      <c r="F2188"/>
      <c r="G2188"/>
      <c r="H2188"/>
      <c r="R2188"/>
    </row>
    <row r="2189" spans="4:18" ht="12.75">
      <c r="D2189"/>
      <c r="E2189"/>
      <c r="F2189"/>
      <c r="G2189"/>
      <c r="H2189"/>
      <c r="R2189"/>
    </row>
    <row r="2190" spans="4:18" ht="12.75">
      <c r="D2190"/>
      <c r="E2190"/>
      <c r="F2190"/>
      <c r="G2190"/>
      <c r="H2190"/>
      <c r="R2190"/>
    </row>
    <row r="2191" spans="4:18" ht="12.75">
      <c r="D2191"/>
      <c r="E2191"/>
      <c r="F2191"/>
      <c r="G2191"/>
      <c r="H2191"/>
      <c r="R2191"/>
    </row>
    <row r="2192" spans="4:18" ht="12.75">
      <c r="D2192"/>
      <c r="E2192"/>
      <c r="F2192"/>
      <c r="G2192"/>
      <c r="H2192"/>
      <c r="R2192"/>
    </row>
    <row r="2193" spans="4:18" ht="12.75">
      <c r="D2193"/>
      <c r="E2193"/>
      <c r="F2193"/>
      <c r="G2193"/>
      <c r="H2193"/>
      <c r="R2193"/>
    </row>
    <row r="2194" spans="4:18" ht="12.75">
      <c r="D2194"/>
      <c r="E2194"/>
      <c r="F2194"/>
      <c r="G2194"/>
      <c r="H2194"/>
      <c r="R2194"/>
    </row>
    <row r="2195" spans="4:18" ht="12.75">
      <c r="D2195"/>
      <c r="E2195"/>
      <c r="F2195"/>
      <c r="G2195"/>
      <c r="H2195"/>
      <c r="R2195"/>
    </row>
    <row r="2196" spans="4:18" ht="12.75">
      <c r="D2196"/>
      <c r="E2196"/>
      <c r="F2196"/>
      <c r="G2196"/>
      <c r="H2196"/>
      <c r="R2196"/>
    </row>
    <row r="2197" spans="4:18" ht="12.75">
      <c r="D2197"/>
      <c r="E2197"/>
      <c r="F2197"/>
      <c r="G2197"/>
      <c r="H2197"/>
      <c r="R2197"/>
    </row>
    <row r="2198" spans="4:18" ht="12.75">
      <c r="D2198"/>
      <c r="E2198"/>
      <c r="F2198"/>
      <c r="G2198"/>
      <c r="H2198"/>
      <c r="R2198"/>
    </row>
    <row r="2199" spans="4:18" ht="12.75">
      <c r="D2199"/>
      <c r="E2199"/>
      <c r="F2199"/>
      <c r="G2199"/>
      <c r="H2199"/>
      <c r="R2199"/>
    </row>
    <row r="2200" spans="4:18" ht="12.75">
      <c r="D2200"/>
      <c r="E2200"/>
      <c r="F2200"/>
      <c r="G2200"/>
      <c r="H2200"/>
      <c r="R2200"/>
    </row>
    <row r="2201" spans="4:18" ht="12.75">
      <c r="D2201"/>
      <c r="E2201"/>
      <c r="F2201"/>
      <c r="G2201"/>
      <c r="H2201"/>
      <c r="R2201"/>
    </row>
    <row r="2202" spans="4:18" ht="12.75">
      <c r="D2202"/>
      <c r="E2202"/>
      <c r="F2202"/>
      <c r="G2202"/>
      <c r="H2202"/>
      <c r="R2202"/>
    </row>
    <row r="2203" spans="4:18" ht="12.75">
      <c r="D2203"/>
      <c r="E2203"/>
      <c r="F2203"/>
      <c r="G2203"/>
      <c r="H2203"/>
      <c r="R2203"/>
    </row>
    <row r="2204" spans="4:18" ht="12.75">
      <c r="D2204"/>
      <c r="E2204"/>
      <c r="F2204"/>
      <c r="G2204"/>
      <c r="H2204"/>
      <c r="R2204"/>
    </row>
    <row r="2205" spans="4:18" ht="12.75">
      <c r="D2205"/>
      <c r="E2205"/>
      <c r="F2205"/>
      <c r="G2205"/>
      <c r="H2205"/>
      <c r="R2205"/>
    </row>
    <row r="2206" spans="4:18" ht="12.75">
      <c r="D2206"/>
      <c r="E2206"/>
      <c r="F2206"/>
      <c r="G2206"/>
      <c r="H2206"/>
      <c r="R2206"/>
    </row>
    <row r="2207" spans="4:18" ht="12.75">
      <c r="D2207"/>
      <c r="E2207"/>
      <c r="F2207"/>
      <c r="G2207"/>
      <c r="H2207"/>
      <c r="R2207"/>
    </row>
    <row r="2208" spans="4:18" ht="12.75">
      <c r="D2208"/>
      <c r="E2208"/>
      <c r="F2208"/>
      <c r="G2208"/>
      <c r="H2208"/>
      <c r="R2208"/>
    </row>
    <row r="2209" spans="4:18" ht="12.75">
      <c r="D2209"/>
      <c r="E2209"/>
      <c r="F2209"/>
      <c r="G2209"/>
      <c r="H2209"/>
      <c r="R2209"/>
    </row>
    <row r="2210" spans="4:18" ht="12.75">
      <c r="D2210"/>
      <c r="E2210"/>
      <c r="F2210"/>
      <c r="G2210"/>
      <c r="H2210"/>
      <c r="R2210"/>
    </row>
    <row r="2211" spans="4:18" ht="12.75">
      <c r="D2211"/>
      <c r="E2211"/>
      <c r="F2211"/>
      <c r="G2211"/>
      <c r="H2211"/>
      <c r="R2211"/>
    </row>
    <row r="2212" spans="4:18" ht="12.75">
      <c r="D2212"/>
      <c r="E2212"/>
      <c r="F2212"/>
      <c r="G2212"/>
      <c r="H2212"/>
      <c r="R2212"/>
    </row>
    <row r="2213" spans="4:18" ht="12.75">
      <c r="D2213"/>
      <c r="E2213"/>
      <c r="F2213"/>
      <c r="G2213"/>
      <c r="H2213"/>
      <c r="R2213"/>
    </row>
    <row r="2214" spans="4:18" ht="12.75">
      <c r="D2214"/>
      <c r="E2214"/>
      <c r="F2214"/>
      <c r="G2214"/>
      <c r="H2214"/>
      <c r="R2214"/>
    </row>
    <row r="2215" spans="4:18" ht="12.75">
      <c r="D2215"/>
      <c r="E2215"/>
      <c r="F2215"/>
      <c r="G2215"/>
      <c r="H2215"/>
      <c r="R2215"/>
    </row>
    <row r="2216" spans="4:18" ht="12.75">
      <c r="D2216"/>
      <c r="E2216"/>
      <c r="F2216"/>
      <c r="G2216"/>
      <c r="H2216"/>
      <c r="R2216"/>
    </row>
    <row r="2217" spans="4:18" ht="12.75">
      <c r="D2217"/>
      <c r="E2217"/>
      <c r="F2217"/>
      <c r="G2217"/>
      <c r="H2217"/>
      <c r="R2217"/>
    </row>
    <row r="2218" spans="4:18" ht="12.75">
      <c r="D2218"/>
      <c r="E2218"/>
      <c r="F2218"/>
      <c r="G2218"/>
      <c r="H2218"/>
      <c r="R2218"/>
    </row>
    <row r="2219" spans="4:18" ht="12.75">
      <c r="D2219"/>
      <c r="E2219"/>
      <c r="F2219"/>
      <c r="G2219"/>
      <c r="H2219"/>
      <c r="R2219"/>
    </row>
    <row r="2220" spans="4:18" ht="12.75">
      <c r="D2220"/>
      <c r="E2220"/>
      <c r="F2220"/>
      <c r="G2220"/>
      <c r="H2220"/>
      <c r="R2220"/>
    </row>
    <row r="2221" spans="4:18" ht="12.75">
      <c r="D2221"/>
      <c r="E2221"/>
      <c r="F2221"/>
      <c r="G2221"/>
      <c r="H2221"/>
      <c r="R2221"/>
    </row>
    <row r="2222" spans="4:18" ht="12.75">
      <c r="D2222"/>
      <c r="E2222"/>
      <c r="F2222"/>
      <c r="G2222"/>
      <c r="H2222"/>
      <c r="R2222"/>
    </row>
    <row r="2223" spans="4:18" ht="12.75">
      <c r="D2223"/>
      <c r="E2223"/>
      <c r="F2223"/>
      <c r="G2223"/>
      <c r="H2223"/>
      <c r="R2223"/>
    </row>
    <row r="2224" spans="4:18" ht="12.75">
      <c r="D2224"/>
      <c r="E2224"/>
      <c r="F2224"/>
      <c r="G2224"/>
      <c r="H2224"/>
      <c r="R2224"/>
    </row>
    <row r="2225" spans="4:18" ht="12.75">
      <c r="D2225"/>
      <c r="E2225"/>
      <c r="F2225"/>
      <c r="G2225"/>
      <c r="H2225"/>
      <c r="R2225"/>
    </row>
    <row r="2226" spans="4:18" ht="12.75">
      <c r="D2226"/>
      <c r="E2226"/>
      <c r="F2226"/>
      <c r="G2226"/>
      <c r="H2226"/>
      <c r="R2226"/>
    </row>
    <row r="2227" spans="4:18" ht="12.75">
      <c r="D2227"/>
      <c r="E2227"/>
      <c r="F2227"/>
      <c r="G2227"/>
      <c r="H2227"/>
      <c r="R2227"/>
    </row>
    <row r="2228" spans="4:18" ht="12.75">
      <c r="D2228"/>
      <c r="E2228"/>
      <c r="F2228"/>
      <c r="G2228"/>
      <c r="H2228"/>
      <c r="R2228"/>
    </row>
    <row r="2229" spans="4:18" ht="12.75">
      <c r="D2229"/>
      <c r="E2229"/>
      <c r="F2229"/>
      <c r="G2229"/>
      <c r="H2229"/>
      <c r="R2229"/>
    </row>
    <row r="2230" spans="4:18" ht="12.75">
      <c r="D2230"/>
      <c r="E2230"/>
      <c r="F2230"/>
      <c r="G2230"/>
      <c r="H2230"/>
      <c r="R2230"/>
    </row>
    <row r="2231" spans="4:18" ht="12.75">
      <c r="D2231"/>
      <c r="E2231"/>
      <c r="F2231"/>
      <c r="G2231"/>
      <c r="H2231"/>
      <c r="R2231"/>
    </row>
    <row r="2232" spans="4:18" ht="12.75">
      <c r="D2232"/>
      <c r="E2232"/>
      <c r="F2232"/>
      <c r="G2232"/>
      <c r="H2232"/>
      <c r="R2232"/>
    </row>
    <row r="2233" spans="4:18" ht="12.75">
      <c r="D2233"/>
      <c r="E2233"/>
      <c r="F2233"/>
      <c r="G2233"/>
      <c r="H2233"/>
      <c r="R2233"/>
    </row>
    <row r="2234" spans="4:18" ht="12.75">
      <c r="D2234"/>
      <c r="E2234"/>
      <c r="F2234"/>
      <c r="G2234"/>
      <c r="H2234"/>
      <c r="R2234"/>
    </row>
    <row r="2235" spans="4:18" ht="12.75">
      <c r="D2235"/>
      <c r="E2235"/>
      <c r="F2235"/>
      <c r="G2235"/>
      <c r="H2235"/>
      <c r="R2235"/>
    </row>
    <row r="2236" spans="4:18" ht="12.75">
      <c r="D2236"/>
      <c r="E2236"/>
      <c r="F2236"/>
      <c r="G2236"/>
      <c r="H2236"/>
      <c r="R2236"/>
    </row>
    <row r="2237" spans="4:18" ht="12.75">
      <c r="D2237"/>
      <c r="E2237"/>
      <c r="F2237"/>
      <c r="G2237"/>
      <c r="H2237"/>
      <c r="R2237"/>
    </row>
    <row r="2238" spans="4:18" ht="12.75">
      <c r="D2238"/>
      <c r="E2238"/>
      <c r="F2238"/>
      <c r="G2238"/>
      <c r="H2238"/>
      <c r="R2238"/>
    </row>
    <row r="2239" spans="4:18" ht="12.75">
      <c r="D2239"/>
      <c r="E2239"/>
      <c r="F2239"/>
      <c r="G2239"/>
      <c r="H2239"/>
      <c r="R2239"/>
    </row>
    <row r="2240" spans="4:18" ht="12.75">
      <c r="D2240"/>
      <c r="E2240"/>
      <c r="F2240"/>
      <c r="G2240"/>
      <c r="H2240"/>
      <c r="R2240"/>
    </row>
    <row r="2241" spans="4:18" ht="12.75">
      <c r="D2241"/>
      <c r="E2241"/>
      <c r="F2241"/>
      <c r="G2241"/>
      <c r="H2241"/>
      <c r="R2241"/>
    </row>
    <row r="2242" spans="4:18" ht="12.75">
      <c r="D2242"/>
      <c r="E2242"/>
      <c r="F2242"/>
      <c r="G2242"/>
      <c r="H2242"/>
      <c r="R2242"/>
    </row>
    <row r="2243" spans="4:18" ht="12.75">
      <c r="D2243"/>
      <c r="E2243"/>
      <c r="F2243"/>
      <c r="G2243"/>
      <c r="H2243"/>
      <c r="R2243"/>
    </row>
    <row r="2244" spans="4:18" ht="12.75">
      <c r="D2244"/>
      <c r="E2244"/>
      <c r="F2244"/>
      <c r="G2244"/>
      <c r="H2244"/>
      <c r="R2244"/>
    </row>
    <row r="2245" spans="4:18" ht="12.75">
      <c r="D2245"/>
      <c r="E2245"/>
      <c r="F2245"/>
      <c r="G2245"/>
      <c r="H2245"/>
      <c r="R2245"/>
    </row>
    <row r="2246" spans="4:18" ht="12.75">
      <c r="D2246"/>
      <c r="E2246"/>
      <c r="F2246"/>
      <c r="G2246"/>
      <c r="H2246"/>
      <c r="R2246"/>
    </row>
    <row r="2247" spans="4:18" ht="12.75">
      <c r="D2247"/>
      <c r="E2247"/>
      <c r="F2247"/>
      <c r="G2247"/>
      <c r="H2247"/>
      <c r="R2247"/>
    </row>
    <row r="2248" spans="4:18" ht="12.75">
      <c r="D2248"/>
      <c r="E2248"/>
      <c r="F2248"/>
      <c r="G2248"/>
      <c r="H2248"/>
      <c r="R2248"/>
    </row>
    <row r="2249" spans="4:18" ht="12.75">
      <c r="D2249"/>
      <c r="E2249"/>
      <c r="F2249"/>
      <c r="G2249"/>
      <c r="H2249"/>
      <c r="R2249"/>
    </row>
    <row r="2250" spans="4:18" ht="12.75">
      <c r="D2250"/>
      <c r="E2250"/>
      <c r="F2250"/>
      <c r="G2250"/>
      <c r="H2250"/>
      <c r="R2250"/>
    </row>
    <row r="2251" spans="4:18" ht="12.75">
      <c r="D2251"/>
      <c r="E2251"/>
      <c r="F2251"/>
      <c r="G2251"/>
      <c r="H2251"/>
      <c r="R2251"/>
    </row>
    <row r="2252" spans="4:18" ht="12.75">
      <c r="D2252"/>
      <c r="E2252"/>
      <c r="F2252"/>
      <c r="G2252"/>
      <c r="H2252"/>
      <c r="R2252"/>
    </row>
    <row r="2253" spans="4:18" ht="12.75">
      <c r="D2253"/>
      <c r="E2253"/>
      <c r="F2253"/>
      <c r="G2253"/>
      <c r="H2253"/>
      <c r="R2253"/>
    </row>
    <row r="2254" spans="4:18" ht="12.75">
      <c r="D2254"/>
      <c r="E2254"/>
      <c r="F2254"/>
      <c r="G2254"/>
      <c r="H2254"/>
      <c r="R2254"/>
    </row>
    <row r="2255" spans="4:18" ht="12.75">
      <c r="D2255"/>
      <c r="E2255"/>
      <c r="F2255"/>
      <c r="G2255"/>
      <c r="H2255"/>
      <c r="R2255"/>
    </row>
    <row r="2256" spans="4:18" ht="12.75">
      <c r="D2256"/>
      <c r="E2256"/>
      <c r="F2256"/>
      <c r="G2256"/>
      <c r="H2256"/>
      <c r="R2256"/>
    </row>
    <row r="2257" spans="4:18" ht="12.75">
      <c r="D2257"/>
      <c r="E2257"/>
      <c r="F2257"/>
      <c r="G2257"/>
      <c r="H2257"/>
      <c r="R2257"/>
    </row>
    <row r="2258" spans="4:18" ht="12.75">
      <c r="D2258"/>
      <c r="E2258"/>
      <c r="F2258"/>
      <c r="G2258"/>
      <c r="H2258"/>
      <c r="R2258"/>
    </row>
    <row r="2259" spans="4:18" ht="12.75">
      <c r="D2259"/>
      <c r="E2259"/>
      <c r="F2259"/>
      <c r="G2259"/>
      <c r="H2259"/>
      <c r="R2259"/>
    </row>
    <row r="2260" spans="4:18" ht="12.75">
      <c r="D2260"/>
      <c r="E2260"/>
      <c r="F2260"/>
      <c r="G2260"/>
      <c r="H2260"/>
      <c r="R2260"/>
    </row>
    <row r="2261" spans="4:18" ht="12.75">
      <c r="D2261"/>
      <c r="E2261"/>
      <c r="F2261"/>
      <c r="G2261"/>
      <c r="H2261"/>
      <c r="R2261"/>
    </row>
    <row r="2262" spans="4:18" ht="12.75">
      <c r="D2262"/>
      <c r="E2262"/>
      <c r="F2262"/>
      <c r="G2262"/>
      <c r="H2262"/>
      <c r="R2262"/>
    </row>
    <row r="2263" spans="4:18" ht="12.75">
      <c r="D2263"/>
      <c r="E2263"/>
      <c r="F2263"/>
      <c r="G2263"/>
      <c r="H2263"/>
      <c r="R2263"/>
    </row>
    <row r="2264" spans="4:18" ht="12.75">
      <c r="D2264"/>
      <c r="E2264"/>
      <c r="F2264"/>
      <c r="G2264"/>
      <c r="H2264"/>
      <c r="R2264"/>
    </row>
    <row r="2265" spans="4:18" ht="12.75">
      <c r="D2265"/>
      <c r="E2265"/>
      <c r="F2265"/>
      <c r="G2265"/>
      <c r="H2265"/>
      <c r="R2265"/>
    </row>
    <row r="2266" spans="4:18" ht="12.75">
      <c r="D2266"/>
      <c r="E2266"/>
      <c r="F2266"/>
      <c r="G2266"/>
      <c r="H2266"/>
      <c r="R2266"/>
    </row>
    <row r="2267" spans="4:18" ht="12.75">
      <c r="D2267"/>
      <c r="E2267"/>
      <c r="F2267"/>
      <c r="G2267"/>
      <c r="H2267"/>
      <c r="R2267"/>
    </row>
    <row r="2268" spans="4:18" ht="12.75">
      <c r="D2268"/>
      <c r="E2268"/>
      <c r="F2268"/>
      <c r="G2268"/>
      <c r="H2268"/>
      <c r="R2268"/>
    </row>
    <row r="2269" spans="4:18" ht="12.75">
      <c r="D2269"/>
      <c r="E2269"/>
      <c r="F2269"/>
      <c r="G2269"/>
      <c r="H2269"/>
      <c r="R2269"/>
    </row>
    <row r="2270" spans="4:18" ht="12.75">
      <c r="D2270"/>
      <c r="E2270"/>
      <c r="F2270"/>
      <c r="G2270"/>
      <c r="H2270"/>
      <c r="R2270"/>
    </row>
    <row r="2271" spans="4:18" ht="12.75">
      <c r="D2271"/>
      <c r="E2271"/>
      <c r="F2271"/>
      <c r="G2271"/>
      <c r="H2271"/>
      <c r="R2271"/>
    </row>
    <row r="2272" spans="4:18" ht="12.75">
      <c r="D2272"/>
      <c r="E2272"/>
      <c r="F2272"/>
      <c r="G2272"/>
      <c r="H2272"/>
      <c r="R2272"/>
    </row>
    <row r="2273" spans="4:18" ht="12.75">
      <c r="D2273"/>
      <c r="E2273"/>
      <c r="F2273"/>
      <c r="G2273"/>
      <c r="H2273"/>
      <c r="R2273"/>
    </row>
    <row r="2274" spans="4:18" ht="12.75">
      <c r="D2274"/>
      <c r="E2274"/>
      <c r="F2274"/>
      <c r="G2274"/>
      <c r="H2274"/>
      <c r="R2274"/>
    </row>
    <row r="2275" spans="4:18" ht="12.75">
      <c r="D2275"/>
      <c r="E2275"/>
      <c r="F2275"/>
      <c r="G2275"/>
      <c r="H2275"/>
      <c r="R2275"/>
    </row>
    <row r="2276" spans="4:18" ht="12.75">
      <c r="D2276"/>
      <c r="E2276"/>
      <c r="F2276"/>
      <c r="G2276"/>
      <c r="H2276"/>
      <c r="R2276"/>
    </row>
    <row r="2277" spans="4:18" ht="12.75">
      <c r="D2277"/>
      <c r="E2277"/>
      <c r="F2277"/>
      <c r="G2277"/>
      <c r="H2277"/>
      <c r="R2277"/>
    </row>
    <row r="2278" spans="4:18" ht="12.75">
      <c r="D2278"/>
      <c r="E2278"/>
      <c r="F2278"/>
      <c r="G2278"/>
      <c r="H2278"/>
      <c r="R2278"/>
    </row>
    <row r="2279" spans="4:18" ht="12.75">
      <c r="D2279"/>
      <c r="E2279"/>
      <c r="F2279"/>
      <c r="G2279"/>
      <c r="H2279"/>
      <c r="R2279"/>
    </row>
    <row r="2280" spans="4:18" ht="12.75">
      <c r="D2280"/>
      <c r="E2280"/>
      <c r="F2280"/>
      <c r="G2280"/>
      <c r="H2280"/>
      <c r="R2280"/>
    </row>
    <row r="2281" spans="4:18" ht="12.75">
      <c r="D2281"/>
      <c r="E2281"/>
      <c r="F2281"/>
      <c r="G2281"/>
      <c r="H2281"/>
      <c r="R2281"/>
    </row>
    <row r="2282" spans="4:18" ht="12.75">
      <c r="D2282"/>
      <c r="E2282"/>
      <c r="F2282"/>
      <c r="G2282"/>
      <c r="H2282"/>
      <c r="R2282"/>
    </row>
    <row r="2283" spans="4:18" ht="12.75">
      <c r="D2283"/>
      <c r="E2283"/>
      <c r="F2283"/>
      <c r="G2283"/>
      <c r="H2283"/>
      <c r="R2283"/>
    </row>
    <row r="2284" spans="4:18" ht="12.75">
      <c r="D2284"/>
      <c r="E2284"/>
      <c r="F2284"/>
      <c r="G2284"/>
      <c r="H2284"/>
      <c r="R2284"/>
    </row>
    <row r="2285" spans="4:18" ht="12.75">
      <c r="D2285"/>
      <c r="E2285"/>
      <c r="F2285"/>
      <c r="G2285"/>
      <c r="H2285"/>
      <c r="R2285"/>
    </row>
    <row r="2286" spans="4:18" ht="12.75">
      <c r="D2286"/>
      <c r="E2286"/>
      <c r="F2286"/>
      <c r="G2286"/>
      <c r="H2286"/>
      <c r="R2286"/>
    </row>
    <row r="2287" spans="4:18" ht="12.75">
      <c r="D2287"/>
      <c r="E2287"/>
      <c r="F2287"/>
      <c r="G2287"/>
      <c r="H2287"/>
      <c r="R2287"/>
    </row>
    <row r="2288" spans="4:18" ht="12.75">
      <c r="D2288"/>
      <c r="E2288"/>
      <c r="F2288"/>
      <c r="G2288"/>
      <c r="H2288"/>
      <c r="R2288"/>
    </row>
    <row r="2289" spans="4:18" ht="12.75">
      <c r="D2289"/>
      <c r="E2289"/>
      <c r="F2289"/>
      <c r="G2289"/>
      <c r="H2289"/>
      <c r="R2289"/>
    </row>
    <row r="2290" spans="4:18" ht="12.75">
      <c r="D2290"/>
      <c r="E2290"/>
      <c r="F2290"/>
      <c r="G2290"/>
      <c r="H2290"/>
      <c r="R2290"/>
    </row>
    <row r="2291" spans="4:18" ht="12.75">
      <c r="D2291"/>
      <c r="E2291"/>
      <c r="F2291"/>
      <c r="G2291"/>
      <c r="H2291"/>
      <c r="R2291"/>
    </row>
    <row r="2292" spans="4:18" ht="12.75">
      <c r="D2292"/>
      <c r="E2292"/>
      <c r="F2292"/>
      <c r="G2292"/>
      <c r="H2292"/>
      <c r="R2292"/>
    </row>
    <row r="2293" spans="4:18" ht="12.75">
      <c r="D2293"/>
      <c r="E2293"/>
      <c r="F2293"/>
      <c r="G2293"/>
      <c r="H2293"/>
      <c r="R2293"/>
    </row>
    <row r="2294" spans="4:18" ht="12.75">
      <c r="D2294"/>
      <c r="E2294"/>
      <c r="F2294"/>
      <c r="G2294"/>
      <c r="H2294"/>
      <c r="R2294"/>
    </row>
    <row r="2295" spans="4:18" ht="12.75">
      <c r="D2295"/>
      <c r="E2295"/>
      <c r="F2295"/>
      <c r="G2295"/>
      <c r="H2295"/>
      <c r="R2295"/>
    </row>
    <row r="2296" spans="4:18" ht="12.75">
      <c r="D2296"/>
      <c r="E2296"/>
      <c r="F2296"/>
      <c r="G2296"/>
      <c r="H2296"/>
      <c r="R2296"/>
    </row>
    <row r="2297" spans="4:18" ht="12.75">
      <c r="D2297"/>
      <c r="E2297"/>
      <c r="F2297"/>
      <c r="G2297"/>
      <c r="H2297"/>
      <c r="R2297"/>
    </row>
    <row r="2298" spans="4:18" ht="12.75">
      <c r="D2298"/>
      <c r="E2298"/>
      <c r="F2298"/>
      <c r="G2298"/>
      <c r="H2298"/>
      <c r="R2298"/>
    </row>
    <row r="2299" spans="4:18" ht="12.75">
      <c r="D2299"/>
      <c r="E2299"/>
      <c r="F2299"/>
      <c r="G2299"/>
      <c r="H2299"/>
      <c r="R2299"/>
    </row>
    <row r="2300" spans="4:18" ht="12.75">
      <c r="D2300"/>
      <c r="E2300"/>
      <c r="F2300"/>
      <c r="G2300"/>
      <c r="H2300"/>
      <c r="R2300"/>
    </row>
    <row r="2301" spans="4:18" ht="12.75">
      <c r="D2301"/>
      <c r="E2301"/>
      <c r="F2301"/>
      <c r="G2301"/>
      <c r="H2301"/>
      <c r="R2301"/>
    </row>
    <row r="2302" spans="4:18" ht="12.75">
      <c r="D2302"/>
      <c r="E2302"/>
      <c r="F2302"/>
      <c r="G2302"/>
      <c r="H2302"/>
      <c r="R2302"/>
    </row>
    <row r="2303" spans="4:18" ht="12.75">
      <c r="D2303"/>
      <c r="E2303"/>
      <c r="F2303"/>
      <c r="G2303"/>
      <c r="H2303"/>
      <c r="R2303"/>
    </row>
    <row r="2304" spans="4:18" ht="12.75">
      <c r="D2304"/>
      <c r="E2304"/>
      <c r="F2304"/>
      <c r="G2304"/>
      <c r="H2304"/>
      <c r="R2304"/>
    </row>
    <row r="2305" spans="4:18" ht="12.75">
      <c r="D2305"/>
      <c r="E2305"/>
      <c r="F2305"/>
      <c r="G2305"/>
      <c r="H2305"/>
      <c r="R2305"/>
    </row>
    <row r="2306" spans="4:18" ht="12.75">
      <c r="D2306"/>
      <c r="E2306"/>
      <c r="F2306"/>
      <c r="G2306"/>
      <c r="H2306"/>
      <c r="R2306"/>
    </row>
    <row r="2307" spans="4:18" ht="12.75">
      <c r="D2307"/>
      <c r="E2307"/>
      <c r="F2307"/>
      <c r="G2307"/>
      <c r="H2307"/>
      <c r="R2307"/>
    </row>
    <row r="2308" spans="4:18" ht="12.75">
      <c r="D2308"/>
      <c r="E2308"/>
      <c r="F2308"/>
      <c r="G2308"/>
      <c r="H2308"/>
      <c r="R2308"/>
    </row>
    <row r="2309" spans="4:18" ht="12.75">
      <c r="D2309"/>
      <c r="E2309"/>
      <c r="F2309"/>
      <c r="G2309"/>
      <c r="H2309"/>
      <c r="R2309"/>
    </row>
    <row r="2310" spans="4:18" ht="12.75">
      <c r="D2310"/>
      <c r="E2310"/>
      <c r="F2310"/>
      <c r="G2310"/>
      <c r="H2310"/>
      <c r="R2310"/>
    </row>
    <row r="2311" spans="4:18" ht="12.75">
      <c r="D2311"/>
      <c r="E2311"/>
      <c r="F2311"/>
      <c r="G2311"/>
      <c r="H2311"/>
      <c r="R2311"/>
    </row>
    <row r="2312" spans="4:18" ht="12.75">
      <c r="D2312"/>
      <c r="E2312"/>
      <c r="F2312"/>
      <c r="G2312"/>
      <c r="H2312"/>
      <c r="R2312"/>
    </row>
    <row r="2313" spans="4:18" ht="12.75">
      <c r="D2313"/>
      <c r="E2313"/>
      <c r="F2313"/>
      <c r="G2313"/>
      <c r="H2313"/>
      <c r="R2313"/>
    </row>
    <row r="2314" spans="4:18" ht="12.75">
      <c r="D2314"/>
      <c r="E2314"/>
      <c r="F2314"/>
      <c r="G2314"/>
      <c r="H2314"/>
      <c r="R2314"/>
    </row>
    <row r="2315" spans="4:18" ht="12.75">
      <c r="D2315"/>
      <c r="E2315"/>
      <c r="F2315"/>
      <c r="G2315"/>
      <c r="H2315"/>
      <c r="R2315"/>
    </row>
    <row r="2316" spans="4:18" ht="12.75">
      <c r="D2316"/>
      <c r="E2316"/>
      <c r="F2316"/>
      <c r="G2316"/>
      <c r="H2316"/>
      <c r="R2316"/>
    </row>
    <row r="2317" spans="4:18" ht="12.75">
      <c r="D2317"/>
      <c r="E2317"/>
      <c r="F2317"/>
      <c r="G2317"/>
      <c r="H2317"/>
      <c r="R2317"/>
    </row>
    <row r="2318" spans="4:18" ht="12.75">
      <c r="D2318"/>
      <c r="E2318"/>
      <c r="F2318"/>
      <c r="G2318"/>
      <c r="H2318"/>
      <c r="R2318"/>
    </row>
    <row r="2319" spans="4:18" ht="12.75">
      <c r="D2319"/>
      <c r="E2319"/>
      <c r="F2319"/>
      <c r="G2319"/>
      <c r="H2319"/>
      <c r="R2319"/>
    </row>
    <row r="2320" spans="4:18" ht="12.75">
      <c r="D2320"/>
      <c r="E2320"/>
      <c r="F2320"/>
      <c r="G2320"/>
      <c r="H2320"/>
      <c r="R2320"/>
    </row>
    <row r="2321" spans="4:18" ht="12.75">
      <c r="D2321"/>
      <c r="E2321"/>
      <c r="F2321"/>
      <c r="G2321"/>
      <c r="H2321"/>
      <c r="R2321"/>
    </row>
    <row r="2322" spans="4:18" ht="12.75">
      <c r="D2322"/>
      <c r="E2322"/>
      <c r="F2322"/>
      <c r="G2322"/>
      <c r="H2322"/>
      <c r="R2322"/>
    </row>
    <row r="2323" spans="4:18" ht="12.75">
      <c r="D2323"/>
      <c r="E2323"/>
      <c r="F2323"/>
      <c r="G2323"/>
      <c r="H2323"/>
      <c r="R2323"/>
    </row>
    <row r="2324" spans="4:18" ht="12.75">
      <c r="D2324"/>
      <c r="E2324"/>
      <c r="F2324"/>
      <c r="G2324"/>
      <c r="H2324"/>
      <c r="R2324"/>
    </row>
    <row r="2325" spans="4:18" ht="12.75">
      <c r="D2325"/>
      <c r="E2325"/>
      <c r="F2325"/>
      <c r="G2325"/>
      <c r="H2325"/>
      <c r="R2325"/>
    </row>
    <row r="2326" spans="4:18" ht="12.75">
      <c r="D2326"/>
      <c r="E2326"/>
      <c r="F2326"/>
      <c r="G2326"/>
      <c r="H2326"/>
      <c r="R2326"/>
    </row>
    <row r="2327" spans="4:18" ht="12.75">
      <c r="D2327"/>
      <c r="E2327"/>
      <c r="F2327"/>
      <c r="G2327"/>
      <c r="H2327"/>
      <c r="R2327"/>
    </row>
    <row r="2328" spans="4:18" ht="12.75">
      <c r="D2328"/>
      <c r="E2328"/>
      <c r="F2328"/>
      <c r="G2328"/>
      <c r="H2328"/>
      <c r="R2328"/>
    </row>
    <row r="2329" spans="4:18" ht="12.75">
      <c r="D2329"/>
      <c r="E2329"/>
      <c r="F2329"/>
      <c r="G2329"/>
      <c r="H2329"/>
      <c r="R2329"/>
    </row>
    <row r="2330" spans="4:18" ht="12.75">
      <c r="D2330"/>
      <c r="E2330"/>
      <c r="F2330"/>
      <c r="G2330"/>
      <c r="H2330"/>
      <c r="R2330"/>
    </row>
    <row r="2331" spans="4:18" ht="12.75">
      <c r="D2331"/>
      <c r="E2331"/>
      <c r="F2331"/>
      <c r="G2331"/>
      <c r="H2331"/>
      <c r="R2331"/>
    </row>
    <row r="2332" spans="4:18" ht="12.75">
      <c r="D2332"/>
      <c r="E2332"/>
      <c r="F2332"/>
      <c r="G2332"/>
      <c r="H2332"/>
      <c r="R2332"/>
    </row>
    <row r="2333" spans="4:18" ht="12.75">
      <c r="D2333"/>
      <c r="E2333"/>
      <c r="F2333"/>
      <c r="G2333"/>
      <c r="H2333"/>
      <c r="R2333"/>
    </row>
    <row r="2334" spans="4:18" ht="12.75">
      <c r="D2334"/>
      <c r="E2334"/>
      <c r="F2334"/>
      <c r="G2334"/>
      <c r="H2334"/>
      <c r="R2334"/>
    </row>
    <row r="2335" spans="4:18" ht="12.75">
      <c r="D2335"/>
      <c r="E2335"/>
      <c r="F2335"/>
      <c r="G2335"/>
      <c r="H2335"/>
      <c r="R2335"/>
    </row>
    <row r="2336" spans="4:18" ht="12.75">
      <c r="D2336"/>
      <c r="E2336"/>
      <c r="F2336"/>
      <c r="G2336"/>
      <c r="H2336"/>
      <c r="R2336"/>
    </row>
    <row r="2337" spans="4:18" ht="12.75">
      <c r="D2337"/>
      <c r="E2337"/>
      <c r="F2337"/>
      <c r="G2337"/>
      <c r="H2337"/>
      <c r="R2337"/>
    </row>
    <row r="2338" spans="4:18" ht="12.75">
      <c r="D2338"/>
      <c r="E2338"/>
      <c r="F2338"/>
      <c r="G2338"/>
      <c r="H2338"/>
      <c r="R2338"/>
    </row>
    <row r="2339" spans="4:18" ht="12.75">
      <c r="D2339"/>
      <c r="E2339"/>
      <c r="F2339"/>
      <c r="G2339"/>
      <c r="H2339"/>
      <c r="R2339"/>
    </row>
    <row r="2340" spans="4:18" ht="12.75">
      <c r="D2340"/>
      <c r="E2340"/>
      <c r="F2340"/>
      <c r="G2340"/>
      <c r="H2340"/>
      <c r="R2340"/>
    </row>
    <row r="2341" spans="4:18" ht="12.75">
      <c r="D2341"/>
      <c r="E2341"/>
      <c r="F2341"/>
      <c r="G2341"/>
      <c r="H2341"/>
      <c r="R2341"/>
    </row>
    <row r="2342" spans="4:18" ht="12.75">
      <c r="D2342"/>
      <c r="E2342"/>
      <c r="F2342"/>
      <c r="G2342"/>
      <c r="H2342"/>
      <c r="R2342"/>
    </row>
    <row r="2343" spans="4:18" ht="12.75">
      <c r="D2343"/>
      <c r="E2343"/>
      <c r="F2343"/>
      <c r="G2343"/>
      <c r="H2343"/>
      <c r="R2343"/>
    </row>
    <row r="2344" spans="4:18" ht="12.75">
      <c r="D2344"/>
      <c r="E2344"/>
      <c r="F2344"/>
      <c r="G2344"/>
      <c r="H2344"/>
      <c r="R2344"/>
    </row>
    <row r="2345" spans="4:18" ht="12.75">
      <c r="D2345"/>
      <c r="E2345"/>
      <c r="F2345"/>
      <c r="G2345"/>
      <c r="H2345"/>
      <c r="R2345"/>
    </row>
    <row r="2346" spans="4:18" ht="12.75">
      <c r="D2346"/>
      <c r="E2346"/>
      <c r="F2346"/>
      <c r="G2346"/>
      <c r="H2346"/>
      <c r="R2346"/>
    </row>
    <row r="2347" spans="4:18" ht="12.75">
      <c r="D2347"/>
      <c r="E2347"/>
      <c r="F2347"/>
      <c r="G2347"/>
      <c r="H2347"/>
      <c r="R2347"/>
    </row>
    <row r="2348" spans="4:18" ht="12.75">
      <c r="D2348"/>
      <c r="E2348"/>
      <c r="F2348"/>
      <c r="G2348"/>
      <c r="H2348"/>
      <c r="R2348"/>
    </row>
    <row r="2349" spans="4:18" ht="12.75">
      <c r="D2349"/>
      <c r="E2349"/>
      <c r="F2349"/>
      <c r="G2349"/>
      <c r="H2349"/>
      <c r="R2349"/>
    </row>
    <row r="2350" spans="4:18" ht="12.75">
      <c r="D2350"/>
      <c r="E2350"/>
      <c r="F2350"/>
      <c r="G2350"/>
      <c r="H2350"/>
      <c r="R2350"/>
    </row>
    <row r="2351" spans="4:18" ht="12.75">
      <c r="D2351"/>
      <c r="E2351"/>
      <c r="F2351"/>
      <c r="G2351"/>
      <c r="H2351"/>
      <c r="R2351"/>
    </row>
    <row r="2352" spans="4:18" ht="12.75">
      <c r="D2352"/>
      <c r="E2352"/>
      <c r="F2352"/>
      <c r="G2352"/>
      <c r="H2352"/>
      <c r="R2352"/>
    </row>
    <row r="2353" spans="4:18" ht="12.75">
      <c r="D2353"/>
      <c r="E2353"/>
      <c r="F2353"/>
      <c r="G2353"/>
      <c r="H2353"/>
      <c r="R2353"/>
    </row>
    <row r="2354" spans="4:18" ht="12.75">
      <c r="D2354"/>
      <c r="E2354"/>
      <c r="F2354"/>
      <c r="G2354"/>
      <c r="H2354"/>
      <c r="R2354"/>
    </row>
    <row r="2355" spans="4:18" ht="12.75">
      <c r="D2355"/>
      <c r="E2355"/>
      <c r="F2355"/>
      <c r="G2355"/>
      <c r="H2355"/>
      <c r="R2355"/>
    </row>
    <row r="2356" spans="4:18" ht="12.75">
      <c r="D2356"/>
      <c r="E2356"/>
      <c r="F2356"/>
      <c r="G2356"/>
      <c r="H2356"/>
      <c r="R2356"/>
    </row>
    <row r="2357" spans="4:18" ht="12.75">
      <c r="D2357"/>
      <c r="E2357"/>
      <c r="F2357"/>
      <c r="G2357"/>
      <c r="H2357"/>
      <c r="R2357"/>
    </row>
    <row r="2358" spans="4:18" ht="12.75">
      <c r="D2358"/>
      <c r="E2358"/>
      <c r="F2358"/>
      <c r="G2358"/>
      <c r="H2358"/>
      <c r="R2358"/>
    </row>
    <row r="2359" spans="4:18" ht="12.75">
      <c r="D2359"/>
      <c r="E2359"/>
      <c r="F2359"/>
      <c r="G2359"/>
      <c r="H2359"/>
      <c r="R2359"/>
    </row>
    <row r="2360" spans="4:18" ht="12.75">
      <c r="D2360"/>
      <c r="E2360"/>
      <c r="F2360"/>
      <c r="G2360"/>
      <c r="H2360"/>
      <c r="R2360"/>
    </row>
    <row r="2361" spans="4:18" ht="12.75">
      <c r="D2361"/>
      <c r="E2361"/>
      <c r="F2361"/>
      <c r="G2361"/>
      <c r="H2361"/>
      <c r="R2361"/>
    </row>
    <row r="2362" spans="4:18" ht="12.75">
      <c r="D2362"/>
      <c r="E2362"/>
      <c r="F2362"/>
      <c r="G2362"/>
      <c r="H2362"/>
      <c r="R2362"/>
    </row>
    <row r="2363" spans="4:18" ht="12.75">
      <c r="D2363"/>
      <c r="E2363"/>
      <c r="F2363"/>
      <c r="G2363"/>
      <c r="H2363"/>
      <c r="R2363"/>
    </row>
    <row r="2364" spans="4:18" ht="12.75">
      <c r="D2364"/>
      <c r="E2364"/>
      <c r="F2364"/>
      <c r="G2364"/>
      <c r="H2364"/>
      <c r="R2364"/>
    </row>
    <row r="2365" spans="4:18" ht="12.75">
      <c r="D2365"/>
      <c r="E2365"/>
      <c r="F2365"/>
      <c r="G2365"/>
      <c r="H2365"/>
      <c r="R2365"/>
    </row>
    <row r="2366" spans="4:18" ht="12.75">
      <c r="D2366"/>
      <c r="E2366"/>
      <c r="F2366"/>
      <c r="G2366"/>
      <c r="H2366"/>
      <c r="R2366"/>
    </row>
    <row r="2367" spans="4:18" ht="12.75">
      <c r="D2367"/>
      <c r="E2367"/>
      <c r="F2367"/>
      <c r="G2367"/>
      <c r="H2367"/>
      <c r="R2367"/>
    </row>
    <row r="2368" spans="4:18" ht="12.75">
      <c r="D2368"/>
      <c r="E2368"/>
      <c r="F2368"/>
      <c r="G2368"/>
      <c r="H2368"/>
      <c r="R2368"/>
    </row>
    <row r="2369" spans="4:18" ht="12.75">
      <c r="D2369"/>
      <c r="E2369"/>
      <c r="F2369"/>
      <c r="G2369"/>
      <c r="H2369"/>
      <c r="R2369"/>
    </row>
    <row r="2370" spans="4:18" ht="12.75">
      <c r="D2370"/>
      <c r="E2370"/>
      <c r="F2370"/>
      <c r="G2370"/>
      <c r="H2370"/>
      <c r="R2370"/>
    </row>
    <row r="2371" spans="4:18" ht="12.75">
      <c r="D2371"/>
      <c r="E2371"/>
      <c r="F2371"/>
      <c r="G2371"/>
      <c r="H2371"/>
      <c r="R2371"/>
    </row>
    <row r="2372" spans="4:18" ht="12.75">
      <c r="D2372"/>
      <c r="E2372"/>
      <c r="F2372"/>
      <c r="G2372"/>
      <c r="H2372"/>
      <c r="R2372"/>
    </row>
    <row r="2373" spans="4:18" ht="12.75">
      <c r="D2373"/>
      <c r="E2373"/>
      <c r="F2373"/>
      <c r="G2373"/>
      <c r="H2373"/>
      <c r="R2373"/>
    </row>
    <row r="2374" spans="4:18" ht="12.75">
      <c r="D2374"/>
      <c r="E2374"/>
      <c r="F2374"/>
      <c r="G2374"/>
      <c r="H2374"/>
      <c r="R2374"/>
    </row>
    <row r="2375" spans="4:18" ht="12.75">
      <c r="D2375"/>
      <c r="E2375"/>
      <c r="F2375"/>
      <c r="G2375"/>
      <c r="H2375"/>
      <c r="R2375"/>
    </row>
    <row r="2376" spans="4:18" ht="12.75">
      <c r="D2376"/>
      <c r="E2376"/>
      <c r="F2376"/>
      <c r="G2376"/>
      <c r="H2376"/>
      <c r="R2376"/>
    </row>
    <row r="2377" spans="4:18" ht="12.75">
      <c r="D2377"/>
      <c r="E2377"/>
      <c r="F2377"/>
      <c r="G2377"/>
      <c r="H2377"/>
      <c r="R2377"/>
    </row>
    <row r="2378" spans="4:18" ht="12.75">
      <c r="D2378"/>
      <c r="E2378"/>
      <c r="F2378"/>
      <c r="G2378"/>
      <c r="H2378"/>
      <c r="R2378"/>
    </row>
    <row r="2379" spans="4:18" ht="12.75">
      <c r="D2379"/>
      <c r="E2379"/>
      <c r="F2379"/>
      <c r="G2379"/>
      <c r="H2379"/>
      <c r="R2379"/>
    </row>
    <row r="2380" spans="4:18" ht="12.75">
      <c r="D2380"/>
      <c r="E2380"/>
      <c r="F2380"/>
      <c r="G2380"/>
      <c r="H2380"/>
      <c r="R2380"/>
    </row>
    <row r="2381" spans="4:18" ht="12.75">
      <c r="D2381"/>
      <c r="E2381"/>
      <c r="F2381"/>
      <c r="G2381"/>
      <c r="H2381"/>
      <c r="R2381"/>
    </row>
    <row r="2382" spans="4:18" ht="12.75">
      <c r="D2382"/>
      <c r="E2382"/>
      <c r="F2382"/>
      <c r="G2382"/>
      <c r="H2382"/>
      <c r="R2382"/>
    </row>
    <row r="2383" spans="4:18" ht="12.75">
      <c r="D2383"/>
      <c r="E2383"/>
      <c r="F2383"/>
      <c r="G2383"/>
      <c r="H2383"/>
      <c r="R2383"/>
    </row>
    <row r="2384" spans="4:18" ht="12.75">
      <c r="D2384"/>
      <c r="E2384"/>
      <c r="F2384"/>
      <c r="G2384"/>
      <c r="H2384"/>
      <c r="R2384"/>
    </row>
    <row r="2385" spans="4:18" ht="12.75">
      <c r="D2385"/>
      <c r="E2385"/>
      <c r="F2385"/>
      <c r="G2385"/>
      <c r="H2385"/>
      <c r="R2385"/>
    </row>
    <row r="2386" spans="4:18" ht="12.75">
      <c r="D2386"/>
      <c r="E2386"/>
      <c r="F2386"/>
      <c r="G2386"/>
      <c r="H2386"/>
      <c r="R2386"/>
    </row>
    <row r="2387" spans="4:18" ht="12.75">
      <c r="D2387"/>
      <c r="E2387"/>
      <c r="F2387"/>
      <c r="G2387"/>
      <c r="H2387"/>
      <c r="R2387"/>
    </row>
    <row r="2388" spans="4:18" ht="12.75">
      <c r="D2388"/>
      <c r="E2388"/>
      <c r="F2388"/>
      <c r="G2388"/>
      <c r="H2388"/>
      <c r="R2388"/>
    </row>
    <row r="2389" spans="4:18" ht="12.75">
      <c r="D2389"/>
      <c r="E2389"/>
      <c r="F2389"/>
      <c r="G2389"/>
      <c r="H2389"/>
      <c r="R2389"/>
    </row>
    <row r="2390" spans="4:18" ht="12.75">
      <c r="D2390"/>
      <c r="E2390"/>
      <c r="F2390"/>
      <c r="G2390"/>
      <c r="H2390"/>
      <c r="R2390"/>
    </row>
    <row r="2391" spans="4:18" ht="12.75">
      <c r="D2391"/>
      <c r="E2391"/>
      <c r="F2391"/>
      <c r="G2391"/>
      <c r="H2391"/>
      <c r="R2391"/>
    </row>
    <row r="2392" spans="4:18" ht="12.75">
      <c r="D2392"/>
      <c r="E2392"/>
      <c r="F2392"/>
      <c r="G2392"/>
      <c r="H2392"/>
      <c r="R2392"/>
    </row>
    <row r="2393" spans="4:18" ht="12.75">
      <c r="D2393"/>
      <c r="E2393"/>
      <c r="F2393"/>
      <c r="G2393"/>
      <c r="H2393"/>
      <c r="R2393"/>
    </row>
    <row r="2394" spans="4:18" ht="12.75">
      <c r="D2394"/>
      <c r="E2394"/>
      <c r="F2394"/>
      <c r="G2394"/>
      <c r="H2394"/>
      <c r="R2394"/>
    </row>
    <row r="2395" spans="4:18" ht="12.75">
      <c r="D2395"/>
      <c r="E2395"/>
      <c r="F2395"/>
      <c r="G2395"/>
      <c r="H2395"/>
      <c r="R2395"/>
    </row>
    <row r="2396" spans="4:18" ht="12.75">
      <c r="D2396"/>
      <c r="E2396"/>
      <c r="F2396"/>
      <c r="G2396"/>
      <c r="H2396"/>
      <c r="R2396"/>
    </row>
    <row r="2397" spans="4:18" ht="12.75">
      <c r="D2397"/>
      <c r="E2397"/>
      <c r="F2397"/>
      <c r="G2397"/>
      <c r="H2397"/>
      <c r="R2397"/>
    </row>
    <row r="2398" spans="4:18" ht="12.75">
      <c r="D2398"/>
      <c r="E2398"/>
      <c r="F2398"/>
      <c r="G2398"/>
      <c r="H2398"/>
      <c r="R2398"/>
    </row>
    <row r="2399" spans="4:18" ht="12.75">
      <c r="D2399"/>
      <c r="E2399"/>
      <c r="F2399"/>
      <c r="G2399"/>
      <c r="H2399"/>
      <c r="R2399"/>
    </row>
    <row r="2400" spans="4:18" ht="12.75">
      <c r="D2400"/>
      <c r="E2400"/>
      <c r="F2400"/>
      <c r="G2400"/>
      <c r="H2400"/>
      <c r="R2400"/>
    </row>
    <row r="2401" spans="4:18" ht="12.75">
      <c r="D2401"/>
      <c r="E2401"/>
      <c r="F2401"/>
      <c r="G2401"/>
      <c r="H2401"/>
      <c r="R2401"/>
    </row>
    <row r="2402" spans="4:18" ht="12.75">
      <c r="D2402"/>
      <c r="E2402"/>
      <c r="F2402"/>
      <c r="G2402"/>
      <c r="H2402"/>
      <c r="R2402"/>
    </row>
    <row r="2403" spans="4:18" ht="12.75">
      <c r="D2403"/>
      <c r="E2403"/>
      <c r="F2403"/>
      <c r="G2403"/>
      <c r="H2403"/>
      <c r="R2403"/>
    </row>
    <row r="2404" spans="4:18" ht="12.75">
      <c r="D2404"/>
      <c r="E2404"/>
      <c r="F2404"/>
      <c r="G2404"/>
      <c r="H2404"/>
      <c r="R2404"/>
    </row>
    <row r="2405" spans="4:18" ht="12.75">
      <c r="D2405"/>
      <c r="E2405"/>
      <c r="F2405"/>
      <c r="G2405"/>
      <c r="H2405"/>
      <c r="R2405"/>
    </row>
    <row r="2406" spans="4:18" ht="12.75">
      <c r="D2406"/>
      <c r="E2406"/>
      <c r="F2406"/>
      <c r="G2406"/>
      <c r="H2406"/>
      <c r="R2406"/>
    </row>
    <row r="2407" spans="4:18" ht="12.75">
      <c r="D2407"/>
      <c r="E2407"/>
      <c r="F2407"/>
      <c r="G2407"/>
      <c r="H2407"/>
      <c r="R2407"/>
    </row>
    <row r="2408" spans="4:18" ht="12.75">
      <c r="D2408"/>
      <c r="E2408"/>
      <c r="F2408"/>
      <c r="G2408"/>
      <c r="H2408"/>
      <c r="R2408"/>
    </row>
    <row r="2409" spans="4:18" ht="12.75">
      <c r="D2409"/>
      <c r="E2409"/>
      <c r="F2409"/>
      <c r="G2409"/>
      <c r="H2409"/>
      <c r="R2409"/>
    </row>
    <row r="2410" spans="4:18" ht="12.75">
      <c r="D2410"/>
      <c r="E2410"/>
      <c r="F2410"/>
      <c r="G2410"/>
      <c r="H2410"/>
      <c r="R2410"/>
    </row>
    <row r="2411" spans="4:18" ht="12.75">
      <c r="D2411"/>
      <c r="E2411"/>
      <c r="F2411"/>
      <c r="G2411"/>
      <c r="H2411"/>
      <c r="R2411"/>
    </row>
    <row r="2412" spans="4:18" ht="12.75">
      <c r="D2412"/>
      <c r="E2412"/>
      <c r="F2412"/>
      <c r="G2412"/>
      <c r="H2412"/>
      <c r="R2412"/>
    </row>
    <row r="2413" spans="4:18" ht="12.75">
      <c r="D2413"/>
      <c r="E2413"/>
      <c r="F2413"/>
      <c r="G2413"/>
      <c r="H2413"/>
      <c r="R2413"/>
    </row>
    <row r="2414" spans="4:18" ht="12.75">
      <c r="D2414"/>
      <c r="E2414"/>
      <c r="F2414"/>
      <c r="G2414"/>
      <c r="H2414"/>
      <c r="R2414"/>
    </row>
    <row r="2415" spans="4:18" ht="12.75">
      <c r="D2415"/>
      <c r="E2415"/>
      <c r="F2415"/>
      <c r="G2415"/>
      <c r="H2415"/>
      <c r="R2415"/>
    </row>
    <row r="2416" spans="4:18" ht="12.75">
      <c r="D2416"/>
      <c r="E2416"/>
      <c r="F2416"/>
      <c r="G2416"/>
      <c r="H2416"/>
      <c r="R2416"/>
    </row>
    <row r="2417" spans="4:18" ht="12.75">
      <c r="D2417"/>
      <c r="E2417"/>
      <c r="F2417"/>
      <c r="G2417"/>
      <c r="H2417"/>
      <c r="R2417"/>
    </row>
    <row r="2418" spans="4:18" ht="12.75">
      <c r="D2418"/>
      <c r="E2418"/>
      <c r="F2418"/>
      <c r="G2418"/>
      <c r="H2418"/>
      <c r="R2418"/>
    </row>
    <row r="2419" spans="4:18" ht="12.75">
      <c r="D2419"/>
      <c r="E2419"/>
      <c r="F2419"/>
      <c r="G2419"/>
      <c r="H2419"/>
      <c r="R2419"/>
    </row>
    <row r="2420" spans="4:18" ht="12.75">
      <c r="D2420"/>
      <c r="E2420"/>
      <c r="F2420"/>
      <c r="G2420"/>
      <c r="H2420"/>
      <c r="R2420"/>
    </row>
    <row r="2421" spans="4:18" ht="12.75">
      <c r="D2421"/>
      <c r="E2421"/>
      <c r="F2421"/>
      <c r="G2421"/>
      <c r="H2421"/>
      <c r="R2421"/>
    </row>
    <row r="2422" spans="4:18" ht="12.75">
      <c r="D2422"/>
      <c r="E2422"/>
      <c r="F2422"/>
      <c r="G2422"/>
      <c r="H2422"/>
      <c r="R2422"/>
    </row>
    <row r="2423" spans="4:18" ht="12.75">
      <c r="D2423"/>
      <c r="E2423"/>
      <c r="F2423"/>
      <c r="G2423"/>
      <c r="H2423"/>
      <c r="R2423"/>
    </row>
    <row r="2424" spans="4:18" ht="12.75">
      <c r="D2424"/>
      <c r="E2424"/>
      <c r="F2424"/>
      <c r="G2424"/>
      <c r="H2424"/>
      <c r="R2424"/>
    </row>
    <row r="2425" spans="4:18" ht="12.75">
      <c r="D2425"/>
      <c r="E2425"/>
      <c r="F2425"/>
      <c r="G2425"/>
      <c r="H2425"/>
      <c r="R2425"/>
    </row>
    <row r="2426" spans="4:18" ht="12.75">
      <c r="D2426"/>
      <c r="E2426"/>
      <c r="F2426"/>
      <c r="G2426"/>
      <c r="H2426"/>
      <c r="R2426"/>
    </row>
    <row r="2427" spans="4:18" ht="12.75">
      <c r="D2427"/>
      <c r="E2427"/>
      <c r="F2427"/>
      <c r="G2427"/>
      <c r="H2427"/>
      <c r="R2427"/>
    </row>
    <row r="2428" spans="4:18" ht="12.75">
      <c r="D2428"/>
      <c r="E2428"/>
      <c r="F2428"/>
      <c r="G2428"/>
      <c r="H2428"/>
      <c r="R2428"/>
    </row>
    <row r="2429" spans="4:18" ht="12.75">
      <c r="D2429"/>
      <c r="E2429"/>
      <c r="F2429"/>
      <c r="G2429"/>
      <c r="H2429"/>
      <c r="R2429"/>
    </row>
    <row r="2430" spans="4:18" ht="12.75">
      <c r="D2430"/>
      <c r="E2430"/>
      <c r="F2430"/>
      <c r="G2430"/>
      <c r="H2430"/>
      <c r="R2430"/>
    </row>
    <row r="2431" spans="4:18" ht="12.75">
      <c r="D2431"/>
      <c r="E2431"/>
      <c r="F2431"/>
      <c r="G2431"/>
      <c r="H2431"/>
      <c r="R2431"/>
    </row>
    <row r="2432" spans="4:18" ht="12.75">
      <c r="D2432"/>
      <c r="E2432"/>
      <c r="F2432"/>
      <c r="G2432"/>
      <c r="H2432"/>
      <c r="R2432"/>
    </row>
    <row r="2433" spans="4:18" ht="12.75">
      <c r="D2433"/>
      <c r="E2433"/>
      <c r="F2433"/>
      <c r="G2433"/>
      <c r="H2433"/>
      <c r="R2433"/>
    </row>
    <row r="2434" spans="4:18" ht="12.75">
      <c r="D2434"/>
      <c r="E2434"/>
      <c r="F2434"/>
      <c r="G2434"/>
      <c r="H2434"/>
      <c r="R2434"/>
    </row>
    <row r="2435" spans="4:18" ht="12.75">
      <c r="D2435"/>
      <c r="E2435"/>
      <c r="F2435"/>
      <c r="G2435"/>
      <c r="H2435"/>
      <c r="R2435"/>
    </row>
    <row r="2436" spans="4:18" ht="12.75">
      <c r="D2436"/>
      <c r="E2436"/>
      <c r="F2436"/>
      <c r="G2436"/>
      <c r="H2436"/>
      <c r="R2436"/>
    </row>
    <row r="2437" spans="4:18" ht="12.75">
      <c r="D2437"/>
      <c r="E2437"/>
      <c r="F2437"/>
      <c r="G2437"/>
      <c r="H2437"/>
      <c r="R2437"/>
    </row>
    <row r="2438" spans="4:18" ht="12.75">
      <c r="D2438"/>
      <c r="E2438"/>
      <c r="F2438"/>
      <c r="G2438"/>
      <c r="H2438"/>
      <c r="R2438"/>
    </row>
    <row r="2439" spans="4:18" ht="12.75">
      <c r="D2439"/>
      <c r="E2439"/>
      <c r="F2439"/>
      <c r="G2439"/>
      <c r="H2439"/>
      <c r="R2439"/>
    </row>
    <row r="2440" spans="4:18" ht="12.75">
      <c r="D2440"/>
      <c r="E2440"/>
      <c r="F2440"/>
      <c r="G2440"/>
      <c r="H2440"/>
      <c r="R2440"/>
    </row>
    <row r="2441" spans="4:18" ht="12.75">
      <c r="D2441"/>
      <c r="E2441"/>
      <c r="F2441"/>
      <c r="G2441"/>
      <c r="H2441"/>
      <c r="R2441"/>
    </row>
    <row r="2442" spans="4:18" ht="12.75">
      <c r="D2442"/>
      <c r="E2442"/>
      <c r="F2442"/>
      <c r="G2442"/>
      <c r="H2442"/>
      <c r="R2442"/>
    </row>
    <row r="2443" spans="4:18" ht="12.75">
      <c r="D2443"/>
      <c r="E2443"/>
      <c r="F2443"/>
      <c r="G2443"/>
      <c r="H2443"/>
      <c r="R2443"/>
    </row>
    <row r="2444" spans="4:18" ht="12.75">
      <c r="D2444"/>
      <c r="E2444"/>
      <c r="F2444"/>
      <c r="G2444"/>
      <c r="H2444"/>
      <c r="R2444"/>
    </row>
    <row r="2445" spans="4:18" ht="12.75">
      <c r="D2445"/>
      <c r="E2445"/>
      <c r="F2445"/>
      <c r="G2445"/>
      <c r="H2445"/>
      <c r="R2445"/>
    </row>
    <row r="2446" spans="4:18" ht="12.75">
      <c r="D2446"/>
      <c r="E2446"/>
      <c r="F2446"/>
      <c r="G2446"/>
      <c r="H2446"/>
      <c r="R2446"/>
    </row>
    <row r="2447" spans="4:18" ht="12.75">
      <c r="D2447"/>
      <c r="E2447"/>
      <c r="F2447"/>
      <c r="G2447"/>
      <c r="H2447"/>
      <c r="R2447"/>
    </row>
    <row r="2448" spans="4:18" ht="12.75">
      <c r="D2448"/>
      <c r="E2448"/>
      <c r="F2448"/>
      <c r="G2448"/>
      <c r="H2448"/>
      <c r="R2448"/>
    </row>
    <row r="2449" spans="4:18" ht="12.75">
      <c r="D2449"/>
      <c r="E2449"/>
      <c r="F2449"/>
      <c r="G2449"/>
      <c r="H2449"/>
      <c r="R2449"/>
    </row>
    <row r="2450" spans="4:18" ht="12.75">
      <c r="D2450"/>
      <c r="E2450"/>
      <c r="F2450"/>
      <c r="G2450"/>
      <c r="H2450"/>
      <c r="R2450"/>
    </row>
    <row r="2451" spans="4:18" ht="12.75">
      <c r="D2451"/>
      <c r="E2451"/>
      <c r="F2451"/>
      <c r="G2451"/>
      <c r="H2451"/>
      <c r="R2451"/>
    </row>
    <row r="2452" spans="4:18" ht="12.75">
      <c r="D2452"/>
      <c r="E2452"/>
      <c r="F2452"/>
      <c r="G2452"/>
      <c r="H2452"/>
      <c r="R2452"/>
    </row>
    <row r="2453" spans="4:18" ht="12.75">
      <c r="D2453"/>
      <c r="E2453"/>
      <c r="F2453"/>
      <c r="G2453"/>
      <c r="H2453"/>
      <c r="R2453"/>
    </row>
    <row r="2454" spans="4:18" ht="12.75">
      <c r="D2454"/>
      <c r="E2454"/>
      <c r="F2454"/>
      <c r="G2454"/>
      <c r="H2454"/>
      <c r="R2454"/>
    </row>
    <row r="2455" spans="4:18" ht="12.75">
      <c r="D2455"/>
      <c r="E2455"/>
      <c r="F2455"/>
      <c r="G2455"/>
      <c r="H2455"/>
      <c r="R2455"/>
    </row>
    <row r="2456" spans="4:18" ht="12.75">
      <c r="D2456"/>
      <c r="E2456"/>
      <c r="F2456"/>
      <c r="G2456"/>
      <c r="H2456"/>
      <c r="R2456"/>
    </row>
    <row r="2457" spans="4:18" ht="12.75">
      <c r="D2457"/>
      <c r="E2457"/>
      <c r="F2457"/>
      <c r="G2457"/>
      <c r="H2457"/>
      <c r="R2457"/>
    </row>
    <row r="2458" spans="4:18" ht="12.75">
      <c r="D2458"/>
      <c r="E2458"/>
      <c r="F2458"/>
      <c r="G2458"/>
      <c r="H2458"/>
      <c r="R2458"/>
    </row>
    <row r="2459" spans="4:18" ht="12.75">
      <c r="D2459"/>
      <c r="E2459"/>
      <c r="F2459"/>
      <c r="G2459"/>
      <c r="H2459"/>
      <c r="R2459"/>
    </row>
    <row r="2460" spans="4:18" ht="12.75">
      <c r="D2460"/>
      <c r="E2460"/>
      <c r="F2460"/>
      <c r="G2460"/>
      <c r="H2460"/>
      <c r="R2460"/>
    </row>
    <row r="2461" spans="4:18" ht="12.75">
      <c r="D2461"/>
      <c r="E2461"/>
      <c r="F2461"/>
      <c r="G2461"/>
      <c r="H2461"/>
      <c r="R2461"/>
    </row>
    <row r="2462" spans="4:18" ht="12.75">
      <c r="D2462"/>
      <c r="E2462"/>
      <c r="F2462"/>
      <c r="G2462"/>
      <c r="H2462"/>
      <c r="R2462"/>
    </row>
    <row r="2463" spans="4:18" ht="12.75">
      <c r="D2463"/>
      <c r="E2463"/>
      <c r="F2463"/>
      <c r="G2463"/>
      <c r="H2463"/>
      <c r="R2463"/>
    </row>
    <row r="2464" spans="4:18" ht="12.75">
      <c r="D2464"/>
      <c r="E2464"/>
      <c r="F2464"/>
      <c r="G2464"/>
      <c r="H2464"/>
      <c r="R2464"/>
    </row>
    <row r="2465" spans="4:18" ht="12.75">
      <c r="D2465"/>
      <c r="E2465"/>
      <c r="F2465"/>
      <c r="G2465"/>
      <c r="H2465"/>
      <c r="R2465"/>
    </row>
    <row r="2466" spans="4:18" ht="12.75">
      <c r="D2466"/>
      <c r="E2466"/>
      <c r="F2466"/>
      <c r="G2466"/>
      <c r="H2466"/>
      <c r="R2466"/>
    </row>
    <row r="2467" spans="4:18" ht="12.75">
      <c r="D2467"/>
      <c r="E2467"/>
      <c r="F2467"/>
      <c r="G2467"/>
      <c r="H2467"/>
      <c r="R2467"/>
    </row>
    <row r="2468" spans="4:18" ht="12.75">
      <c r="D2468"/>
      <c r="E2468"/>
      <c r="F2468"/>
      <c r="G2468"/>
      <c r="H2468"/>
      <c r="R2468"/>
    </row>
    <row r="2469" spans="4:18" ht="12.75">
      <c r="D2469"/>
      <c r="E2469"/>
      <c r="F2469"/>
      <c r="G2469"/>
      <c r="H2469"/>
      <c r="R2469"/>
    </row>
    <row r="2470" spans="4:18" ht="12.75">
      <c r="D2470"/>
      <c r="E2470"/>
      <c r="F2470"/>
      <c r="G2470"/>
      <c r="H2470"/>
      <c r="R2470"/>
    </row>
    <row r="2471" spans="4:18" ht="12.75">
      <c r="D2471"/>
      <c r="E2471"/>
      <c r="F2471"/>
      <c r="G2471"/>
      <c r="H2471"/>
      <c r="R2471"/>
    </row>
    <row r="2472" spans="4:18" ht="12.75">
      <c r="D2472"/>
      <c r="E2472"/>
      <c r="F2472"/>
      <c r="G2472"/>
      <c r="H2472"/>
      <c r="R2472"/>
    </row>
    <row r="2473" spans="4:18" ht="12.75">
      <c r="D2473"/>
      <c r="E2473"/>
      <c r="F2473"/>
      <c r="G2473"/>
      <c r="H2473"/>
      <c r="R2473"/>
    </row>
    <row r="2474" spans="4:18" ht="12.75">
      <c r="D2474"/>
      <c r="E2474"/>
      <c r="F2474"/>
      <c r="G2474"/>
      <c r="H2474"/>
      <c r="R2474"/>
    </row>
    <row r="2475" spans="4:18" ht="12.75">
      <c r="D2475"/>
      <c r="E2475"/>
      <c r="F2475"/>
      <c r="G2475"/>
      <c r="H2475"/>
      <c r="R2475"/>
    </row>
    <row r="2476" spans="4:18" ht="12.75">
      <c r="D2476"/>
      <c r="E2476"/>
      <c r="F2476"/>
      <c r="G2476"/>
      <c r="H2476"/>
      <c r="R2476"/>
    </row>
    <row r="2477" spans="4:18" ht="12.75">
      <c r="D2477"/>
      <c r="E2477"/>
      <c r="F2477"/>
      <c r="G2477"/>
      <c r="H2477"/>
      <c r="R2477"/>
    </row>
    <row r="2478" spans="4:18" ht="12.75">
      <c r="D2478"/>
      <c r="E2478"/>
      <c r="F2478"/>
      <c r="G2478"/>
      <c r="H2478"/>
      <c r="R2478"/>
    </row>
    <row r="2479" spans="4:18" ht="12.75">
      <c r="D2479"/>
      <c r="E2479"/>
      <c r="F2479"/>
      <c r="G2479"/>
      <c r="H2479"/>
      <c r="R2479"/>
    </row>
    <row r="2480" spans="4:18" ht="12.75">
      <c r="D2480"/>
      <c r="E2480"/>
      <c r="F2480"/>
      <c r="G2480"/>
      <c r="H2480"/>
      <c r="R2480"/>
    </row>
    <row r="2481" spans="4:18" ht="12.75">
      <c r="D2481"/>
      <c r="E2481"/>
      <c r="F2481"/>
      <c r="G2481"/>
      <c r="H2481"/>
      <c r="R2481"/>
    </row>
    <row r="2482" spans="4:18" ht="12.75">
      <c r="D2482"/>
      <c r="E2482"/>
      <c r="F2482"/>
      <c r="G2482"/>
      <c r="H2482"/>
      <c r="R2482"/>
    </row>
    <row r="2483" spans="4:18" ht="12.75">
      <c r="D2483"/>
      <c r="E2483"/>
      <c r="F2483"/>
      <c r="G2483"/>
      <c r="H2483"/>
      <c r="R2483"/>
    </row>
    <row r="2484" spans="4:18" ht="12.75">
      <c r="D2484"/>
      <c r="E2484"/>
      <c r="F2484"/>
      <c r="G2484"/>
      <c r="H2484"/>
      <c r="R2484"/>
    </row>
    <row r="2485" spans="4:18" ht="12.75">
      <c r="D2485"/>
      <c r="E2485"/>
      <c r="F2485"/>
      <c r="G2485"/>
      <c r="H2485"/>
      <c r="R2485"/>
    </row>
    <row r="2486" spans="4:18" ht="12.75">
      <c r="D2486"/>
      <c r="E2486"/>
      <c r="F2486"/>
      <c r="G2486"/>
      <c r="H2486"/>
      <c r="R2486"/>
    </row>
    <row r="2487" spans="4:18" ht="12.75">
      <c r="D2487"/>
      <c r="E2487"/>
      <c r="F2487"/>
      <c r="G2487"/>
      <c r="H2487"/>
      <c r="R2487"/>
    </row>
    <row r="2488" spans="4:18" ht="12.75">
      <c r="D2488"/>
      <c r="E2488"/>
      <c r="F2488"/>
      <c r="G2488"/>
      <c r="H2488"/>
      <c r="R2488"/>
    </row>
    <row r="2489" spans="4:18" ht="12.75">
      <c r="D2489"/>
      <c r="E2489"/>
      <c r="F2489"/>
      <c r="G2489"/>
      <c r="H2489"/>
      <c r="R2489"/>
    </row>
    <row r="2490" spans="4:18" ht="12.75">
      <c r="D2490"/>
      <c r="E2490"/>
      <c r="F2490"/>
      <c r="G2490"/>
      <c r="H2490"/>
      <c r="R2490"/>
    </row>
    <row r="2491" spans="4:18" ht="12.75">
      <c r="D2491"/>
      <c r="E2491"/>
      <c r="F2491"/>
      <c r="G2491"/>
      <c r="H2491"/>
      <c r="R2491"/>
    </row>
    <row r="2492" spans="4:18" ht="12.75">
      <c r="D2492"/>
      <c r="E2492"/>
      <c r="F2492"/>
      <c r="G2492"/>
      <c r="H2492"/>
      <c r="R2492"/>
    </row>
    <row r="2493" spans="4:18" ht="12.75">
      <c r="D2493"/>
      <c r="E2493"/>
      <c r="F2493"/>
      <c r="G2493"/>
      <c r="H2493"/>
      <c r="R2493"/>
    </row>
    <row r="2494" spans="4:18" ht="12.75">
      <c r="D2494"/>
      <c r="E2494"/>
      <c r="F2494"/>
      <c r="G2494"/>
      <c r="H2494"/>
      <c r="R2494"/>
    </row>
    <row r="2495" spans="4:18" ht="12.75">
      <c r="D2495"/>
      <c r="E2495"/>
      <c r="F2495"/>
      <c r="G2495"/>
      <c r="H2495"/>
      <c r="R2495"/>
    </row>
    <row r="2496" spans="4:18" ht="12.75">
      <c r="D2496"/>
      <c r="E2496"/>
      <c r="F2496"/>
      <c r="G2496"/>
      <c r="H2496"/>
      <c r="R2496"/>
    </row>
    <row r="2497" spans="4:18" ht="12.75">
      <c r="D2497"/>
      <c r="E2497"/>
      <c r="F2497"/>
      <c r="G2497"/>
      <c r="H2497"/>
      <c r="R2497"/>
    </row>
    <row r="2498" spans="4:18" ht="12.75">
      <c r="D2498"/>
      <c r="E2498"/>
      <c r="F2498"/>
      <c r="G2498"/>
      <c r="H2498"/>
      <c r="R2498"/>
    </row>
    <row r="2499" spans="4:18" ht="12.75">
      <c r="D2499"/>
      <c r="E2499"/>
      <c r="F2499"/>
      <c r="G2499"/>
      <c r="H2499"/>
      <c r="R2499"/>
    </row>
    <row r="2500" spans="4:18" ht="12.75">
      <c r="D2500"/>
      <c r="E2500"/>
      <c r="F2500"/>
      <c r="G2500"/>
      <c r="H2500"/>
      <c r="R2500"/>
    </row>
    <row r="2501" spans="4:18" ht="12.75">
      <c r="D2501"/>
      <c r="E2501"/>
      <c r="F2501"/>
      <c r="G2501"/>
      <c r="H2501"/>
      <c r="R2501"/>
    </row>
    <row r="2502" spans="4:18" ht="12.75">
      <c r="D2502"/>
      <c r="E2502"/>
      <c r="F2502"/>
      <c r="G2502"/>
      <c r="H2502"/>
      <c r="R2502"/>
    </row>
    <row r="2503" spans="4:18" ht="12.75">
      <c r="D2503"/>
      <c r="E2503"/>
      <c r="F2503"/>
      <c r="G2503"/>
      <c r="H2503"/>
      <c r="R2503"/>
    </row>
    <row r="2504" spans="4:18" ht="12.75">
      <c r="D2504"/>
      <c r="E2504"/>
      <c r="F2504"/>
      <c r="G2504"/>
      <c r="H2504"/>
      <c r="R2504"/>
    </row>
    <row r="2505" spans="4:18" ht="12.75">
      <c r="D2505"/>
      <c r="E2505"/>
      <c r="F2505"/>
      <c r="G2505"/>
      <c r="H2505"/>
      <c r="R2505"/>
    </row>
    <row r="2506" spans="4:18" ht="12.75">
      <c r="D2506"/>
      <c r="E2506"/>
      <c r="F2506"/>
      <c r="G2506"/>
      <c r="H2506"/>
      <c r="R2506"/>
    </row>
    <row r="2507" spans="4:18" ht="12.75">
      <c r="D2507"/>
      <c r="E2507"/>
      <c r="F2507"/>
      <c r="G2507"/>
      <c r="H2507"/>
      <c r="R2507"/>
    </row>
    <row r="2508" spans="4:18" ht="12.75">
      <c r="D2508"/>
      <c r="E2508"/>
      <c r="F2508"/>
      <c r="G2508"/>
      <c r="H2508"/>
      <c r="R2508"/>
    </row>
    <row r="2509" spans="4:18" ht="12.75">
      <c r="D2509"/>
      <c r="E2509"/>
      <c r="F2509"/>
      <c r="G2509"/>
      <c r="H2509"/>
      <c r="R2509"/>
    </row>
    <row r="2510" spans="4:18" ht="12.75">
      <c r="D2510"/>
      <c r="E2510"/>
      <c r="F2510"/>
      <c r="G2510"/>
      <c r="H2510"/>
      <c r="R2510"/>
    </row>
    <row r="2511" spans="4:18" ht="12.75">
      <c r="D2511"/>
      <c r="E2511"/>
      <c r="F2511"/>
      <c r="G2511"/>
      <c r="H2511"/>
      <c r="R2511"/>
    </row>
    <row r="2512" spans="4:18" ht="12.75">
      <c r="D2512"/>
      <c r="E2512"/>
      <c r="F2512"/>
      <c r="G2512"/>
      <c r="H2512"/>
      <c r="R2512"/>
    </row>
    <row r="2513" spans="4:18" ht="12.75">
      <c r="D2513"/>
      <c r="E2513"/>
      <c r="F2513"/>
      <c r="G2513"/>
      <c r="H2513"/>
      <c r="R2513"/>
    </row>
    <row r="2514" spans="4:18" ht="12.75">
      <c r="D2514"/>
      <c r="E2514"/>
      <c r="F2514"/>
      <c r="G2514"/>
      <c r="H2514"/>
      <c r="R2514"/>
    </row>
    <row r="2515" spans="4:18" ht="12.75">
      <c r="D2515"/>
      <c r="E2515"/>
      <c r="F2515"/>
      <c r="G2515"/>
      <c r="H2515"/>
      <c r="R2515"/>
    </row>
    <row r="2516" spans="4:18" ht="12.75">
      <c r="D2516"/>
      <c r="E2516"/>
      <c r="F2516"/>
      <c r="G2516"/>
      <c r="H2516"/>
      <c r="R2516"/>
    </row>
    <row r="2517" spans="4:18" ht="12.75">
      <c r="D2517"/>
      <c r="E2517"/>
      <c r="F2517"/>
      <c r="G2517"/>
      <c r="H2517"/>
      <c r="R2517"/>
    </row>
    <row r="2518" spans="4:18" ht="12.75">
      <c r="D2518"/>
      <c r="E2518"/>
      <c r="F2518"/>
      <c r="G2518"/>
      <c r="H2518"/>
      <c r="R2518"/>
    </row>
    <row r="2519" spans="4:18" ht="12.75">
      <c r="D2519"/>
      <c r="E2519"/>
      <c r="F2519"/>
      <c r="G2519"/>
      <c r="H2519"/>
      <c r="R2519"/>
    </row>
    <row r="2520" spans="4:18" ht="12.75">
      <c r="D2520"/>
      <c r="E2520"/>
      <c r="F2520"/>
      <c r="G2520"/>
      <c r="H2520"/>
      <c r="R2520"/>
    </row>
    <row r="2521" spans="4:18" ht="12.75">
      <c r="D2521"/>
      <c r="E2521"/>
      <c r="F2521"/>
      <c r="G2521"/>
      <c r="H2521"/>
      <c r="R2521"/>
    </row>
    <row r="2522" spans="4:18" ht="12.75">
      <c r="D2522"/>
      <c r="E2522"/>
      <c r="F2522"/>
      <c r="G2522"/>
      <c r="H2522"/>
      <c r="R2522"/>
    </row>
    <row r="2523" spans="4:18" ht="12.75">
      <c r="D2523"/>
      <c r="E2523"/>
      <c r="F2523"/>
      <c r="G2523"/>
      <c r="H2523"/>
      <c r="R2523"/>
    </row>
    <row r="2524" spans="4:18" ht="12.75">
      <c r="D2524"/>
      <c r="E2524"/>
      <c r="F2524"/>
      <c r="G2524"/>
      <c r="H2524"/>
      <c r="R2524"/>
    </row>
    <row r="2525" spans="4:18" ht="12.75">
      <c r="D2525"/>
      <c r="E2525"/>
      <c r="F2525"/>
      <c r="G2525"/>
      <c r="H2525"/>
      <c r="R2525"/>
    </row>
    <row r="2526" spans="4:18" ht="12.75">
      <c r="D2526"/>
      <c r="E2526"/>
      <c r="F2526"/>
      <c r="G2526"/>
      <c r="H2526"/>
      <c r="R2526"/>
    </row>
    <row r="2527" spans="4:18" ht="12.75">
      <c r="D2527"/>
      <c r="E2527"/>
      <c r="F2527"/>
      <c r="G2527"/>
      <c r="H2527"/>
      <c r="R2527"/>
    </row>
    <row r="2528" spans="4:18" ht="12.75">
      <c r="D2528"/>
      <c r="E2528"/>
      <c r="F2528"/>
      <c r="G2528"/>
      <c r="H2528"/>
      <c r="R2528"/>
    </row>
    <row r="2529" spans="4:18" ht="12.75">
      <c r="D2529"/>
      <c r="E2529"/>
      <c r="F2529"/>
      <c r="G2529"/>
      <c r="H2529"/>
      <c r="R2529"/>
    </row>
    <row r="2530" spans="4:18" ht="12.75">
      <c r="D2530"/>
      <c r="E2530"/>
      <c r="F2530"/>
      <c r="G2530"/>
      <c r="H2530"/>
      <c r="R2530"/>
    </row>
    <row r="2531" spans="4:18" ht="12.75">
      <c r="D2531"/>
      <c r="E2531"/>
      <c r="F2531"/>
      <c r="G2531"/>
      <c r="H2531"/>
      <c r="R2531"/>
    </row>
    <row r="2532" spans="4:18" ht="12.75">
      <c r="D2532"/>
      <c r="E2532"/>
      <c r="F2532"/>
      <c r="G2532"/>
      <c r="H2532"/>
      <c r="R2532"/>
    </row>
    <row r="2533" spans="4:18" ht="12.75">
      <c r="D2533"/>
      <c r="E2533"/>
      <c r="F2533"/>
      <c r="G2533"/>
      <c r="H2533"/>
      <c r="R2533"/>
    </row>
    <row r="2534" spans="4:18" ht="12.75">
      <c r="D2534"/>
      <c r="E2534"/>
      <c r="F2534"/>
      <c r="G2534"/>
      <c r="H2534"/>
      <c r="R2534"/>
    </row>
    <row r="2535" spans="4:18" ht="12.75">
      <c r="D2535"/>
      <c r="E2535"/>
      <c r="F2535"/>
      <c r="G2535"/>
      <c r="H2535"/>
      <c r="R2535"/>
    </row>
    <row r="2536" spans="4:18" ht="12.75">
      <c r="D2536"/>
      <c r="E2536"/>
      <c r="F2536"/>
      <c r="G2536"/>
      <c r="H2536"/>
      <c r="R2536"/>
    </row>
    <row r="2537" spans="4:18" ht="12.75">
      <c r="D2537"/>
      <c r="E2537"/>
      <c r="F2537"/>
      <c r="G2537"/>
      <c r="H2537"/>
      <c r="R2537"/>
    </row>
    <row r="2538" spans="4:18" ht="12.75">
      <c r="D2538"/>
      <c r="E2538"/>
      <c r="F2538"/>
      <c r="G2538"/>
      <c r="H2538"/>
      <c r="R2538"/>
    </row>
    <row r="2539" spans="4:18" ht="12.75">
      <c r="D2539"/>
      <c r="E2539"/>
      <c r="F2539"/>
      <c r="G2539"/>
      <c r="H2539"/>
      <c r="R2539"/>
    </row>
    <row r="2540" spans="4:18" ht="12.75">
      <c r="D2540"/>
      <c r="E2540"/>
      <c r="F2540"/>
      <c r="G2540"/>
      <c r="H2540"/>
      <c r="R2540"/>
    </row>
    <row r="2541" spans="4:18" ht="12.75">
      <c r="D2541"/>
      <c r="E2541"/>
      <c r="F2541"/>
      <c r="G2541"/>
      <c r="H2541"/>
      <c r="R2541"/>
    </row>
    <row r="2542" spans="4:18" ht="12.75">
      <c r="D2542"/>
      <c r="E2542"/>
      <c r="F2542"/>
      <c r="G2542"/>
      <c r="H2542"/>
      <c r="R2542"/>
    </row>
    <row r="2543" spans="4:18" ht="12.75">
      <c r="D2543"/>
      <c r="E2543"/>
      <c r="F2543"/>
      <c r="G2543"/>
      <c r="H2543"/>
      <c r="R2543"/>
    </row>
    <row r="2544" spans="4:18" ht="12.75">
      <c r="D2544"/>
      <c r="E2544"/>
      <c r="F2544"/>
      <c r="G2544"/>
      <c r="H2544"/>
      <c r="R2544"/>
    </row>
    <row r="2545" spans="4:18" ht="12.75">
      <c r="D2545"/>
      <c r="E2545"/>
      <c r="F2545"/>
      <c r="G2545"/>
      <c r="H2545"/>
      <c r="R2545"/>
    </row>
    <row r="2546" spans="4:18" ht="12.75">
      <c r="D2546"/>
      <c r="E2546"/>
      <c r="F2546"/>
      <c r="G2546"/>
      <c r="H2546"/>
      <c r="R2546"/>
    </row>
    <row r="2547" spans="4:18" ht="12.75">
      <c r="D2547"/>
      <c r="E2547"/>
      <c r="F2547"/>
      <c r="G2547"/>
      <c r="H2547"/>
      <c r="R2547"/>
    </row>
    <row r="2548" spans="4:18" ht="12.75">
      <c r="D2548"/>
      <c r="E2548"/>
      <c r="F2548"/>
      <c r="G2548"/>
      <c r="H2548"/>
      <c r="R2548"/>
    </row>
    <row r="2549" spans="4:18" ht="12.75">
      <c r="D2549"/>
      <c r="E2549"/>
      <c r="F2549"/>
      <c r="G2549"/>
      <c r="H2549"/>
      <c r="R2549"/>
    </row>
    <row r="2550" spans="4:18" ht="12.75">
      <c r="D2550"/>
      <c r="E2550"/>
      <c r="F2550"/>
      <c r="G2550"/>
      <c r="H2550"/>
      <c r="R2550"/>
    </row>
    <row r="2551" spans="4:18" ht="12.75">
      <c r="D2551"/>
      <c r="E2551"/>
      <c r="F2551"/>
      <c r="G2551"/>
      <c r="H2551"/>
      <c r="R2551"/>
    </row>
    <row r="2552" spans="4:18" ht="12.75">
      <c r="D2552"/>
      <c r="E2552"/>
      <c r="F2552"/>
      <c r="G2552"/>
      <c r="H2552"/>
      <c r="R2552"/>
    </row>
    <row r="2553" spans="4:18" ht="12.75">
      <c r="D2553"/>
      <c r="E2553"/>
      <c r="F2553"/>
      <c r="G2553"/>
      <c r="H2553"/>
      <c r="R2553"/>
    </row>
    <row r="2554" spans="4:18" ht="12.75">
      <c r="D2554"/>
      <c r="E2554"/>
      <c r="F2554"/>
      <c r="G2554"/>
      <c r="H2554"/>
      <c r="R2554"/>
    </row>
    <row r="2555" spans="4:18" ht="12.75">
      <c r="D2555"/>
      <c r="E2555"/>
      <c r="F2555"/>
      <c r="G2555"/>
      <c r="H2555"/>
      <c r="R2555"/>
    </row>
    <row r="2556" spans="4:18" ht="12.75">
      <c r="D2556"/>
      <c r="E2556"/>
      <c r="F2556"/>
      <c r="G2556"/>
      <c r="H2556"/>
      <c r="R2556"/>
    </row>
    <row r="2557" spans="4:18" ht="12.75">
      <c r="D2557"/>
      <c r="E2557"/>
      <c r="F2557"/>
      <c r="G2557"/>
      <c r="H2557"/>
      <c r="R2557"/>
    </row>
    <row r="2558" spans="4:18" ht="12.75">
      <c r="D2558"/>
      <c r="E2558"/>
      <c r="F2558"/>
      <c r="G2558"/>
      <c r="H2558"/>
      <c r="R2558"/>
    </row>
    <row r="2559" spans="4:18" ht="12.75">
      <c r="D2559"/>
      <c r="E2559"/>
      <c r="F2559"/>
      <c r="G2559"/>
      <c r="H2559"/>
      <c r="R2559"/>
    </row>
    <row r="2560" spans="4:18" ht="12.75">
      <c r="D2560"/>
      <c r="E2560"/>
      <c r="F2560"/>
      <c r="G2560"/>
      <c r="H2560"/>
      <c r="R2560"/>
    </row>
    <row r="2561" spans="4:18" ht="12.75">
      <c r="D2561"/>
      <c r="E2561"/>
      <c r="F2561"/>
      <c r="G2561"/>
      <c r="H2561"/>
      <c r="R2561"/>
    </row>
    <row r="2562" spans="4:18" ht="12.75">
      <c r="D2562"/>
      <c r="E2562"/>
      <c r="F2562"/>
      <c r="G2562"/>
      <c r="H2562"/>
      <c r="R2562"/>
    </row>
    <row r="2563" spans="4:18" ht="12.75">
      <c r="D2563"/>
      <c r="E2563"/>
      <c r="F2563"/>
      <c r="G2563"/>
      <c r="H2563"/>
      <c r="R2563"/>
    </row>
    <row r="2564" spans="4:18" ht="12.75">
      <c r="D2564"/>
      <c r="E2564"/>
      <c r="F2564"/>
      <c r="G2564"/>
      <c r="H2564"/>
      <c r="R2564"/>
    </row>
    <row r="2565" spans="4:18" ht="12.75">
      <c r="D2565"/>
      <c r="E2565"/>
      <c r="F2565"/>
      <c r="G2565"/>
      <c r="H2565"/>
      <c r="R2565"/>
    </row>
    <row r="2566" spans="4:18" ht="12.75">
      <c r="D2566"/>
      <c r="E2566"/>
      <c r="F2566"/>
      <c r="G2566"/>
      <c r="H2566"/>
      <c r="R2566"/>
    </row>
    <row r="2567" spans="4:18" ht="12.75">
      <c r="D2567"/>
      <c r="E2567"/>
      <c r="F2567"/>
      <c r="G2567"/>
      <c r="H2567"/>
      <c r="R2567"/>
    </row>
    <row r="2568" spans="4:18" ht="12.75">
      <c r="D2568"/>
      <c r="E2568"/>
      <c r="F2568"/>
      <c r="G2568"/>
      <c r="H2568"/>
      <c r="R2568"/>
    </row>
    <row r="2569" spans="4:18" ht="12.75">
      <c r="D2569"/>
      <c r="E2569"/>
      <c r="F2569"/>
      <c r="G2569"/>
      <c r="H2569"/>
      <c r="R2569"/>
    </row>
    <row r="2570" spans="4:18" ht="12.75">
      <c r="D2570"/>
      <c r="E2570"/>
      <c r="F2570"/>
      <c r="G2570"/>
      <c r="H2570"/>
      <c r="R2570"/>
    </row>
    <row r="2571" spans="4:18" ht="12.75">
      <c r="D2571"/>
      <c r="E2571"/>
      <c r="F2571"/>
      <c r="G2571"/>
      <c r="H2571"/>
      <c r="R2571"/>
    </row>
    <row r="2572" spans="4:18" ht="12.75">
      <c r="D2572"/>
      <c r="E2572"/>
      <c r="F2572"/>
      <c r="G2572"/>
      <c r="H2572"/>
      <c r="R2572"/>
    </row>
    <row r="2573" spans="4:18" ht="12.75">
      <c r="D2573"/>
      <c r="E2573"/>
      <c r="F2573"/>
      <c r="G2573"/>
      <c r="H2573"/>
      <c r="R2573"/>
    </row>
    <row r="2574" spans="4:18" ht="12.75">
      <c r="D2574"/>
      <c r="E2574"/>
      <c r="F2574"/>
      <c r="G2574"/>
      <c r="H2574"/>
      <c r="R2574"/>
    </row>
    <row r="2575" spans="4:18" ht="12.75">
      <c r="D2575"/>
      <c r="E2575"/>
      <c r="F2575"/>
      <c r="G2575"/>
      <c r="H2575"/>
      <c r="R2575"/>
    </row>
    <row r="2576" spans="4:18" ht="12.75">
      <c r="D2576"/>
      <c r="E2576"/>
      <c r="F2576"/>
      <c r="G2576"/>
      <c r="H2576"/>
      <c r="R2576"/>
    </row>
    <row r="2577" spans="4:18" ht="12.75">
      <c r="D2577"/>
      <c r="E2577"/>
      <c r="F2577"/>
      <c r="G2577"/>
      <c r="H2577"/>
      <c r="R2577"/>
    </row>
    <row r="2578" spans="4:18" ht="12.75">
      <c r="D2578"/>
      <c r="E2578"/>
      <c r="F2578"/>
      <c r="G2578"/>
      <c r="H2578"/>
      <c r="R2578"/>
    </row>
    <row r="2579" spans="4:18" ht="12.75">
      <c r="D2579"/>
      <c r="E2579"/>
      <c r="F2579"/>
      <c r="G2579"/>
      <c r="H2579"/>
      <c r="R2579"/>
    </row>
    <row r="2580" spans="4:18" ht="12.75">
      <c r="D2580"/>
      <c r="E2580"/>
      <c r="F2580"/>
      <c r="G2580"/>
      <c r="H2580"/>
      <c r="R2580"/>
    </row>
    <row r="2581" spans="4:18" ht="12.75">
      <c r="D2581"/>
      <c r="E2581"/>
      <c r="F2581"/>
      <c r="G2581"/>
      <c r="H2581"/>
      <c r="R2581"/>
    </row>
    <row r="2582" spans="4:18" ht="12.75">
      <c r="D2582"/>
      <c r="E2582"/>
      <c r="F2582"/>
      <c r="G2582"/>
      <c r="H2582"/>
      <c r="R2582"/>
    </row>
    <row r="2583" spans="4:18" ht="12.75">
      <c r="D2583"/>
      <c r="E2583"/>
      <c r="F2583"/>
      <c r="G2583"/>
      <c r="H2583"/>
      <c r="R2583"/>
    </row>
    <row r="2584" spans="4:18" ht="12.75">
      <c r="D2584"/>
      <c r="E2584"/>
      <c r="F2584"/>
      <c r="G2584"/>
      <c r="H2584"/>
      <c r="R2584"/>
    </row>
    <row r="2585" spans="4:18" ht="12.75">
      <c r="D2585"/>
      <c r="E2585"/>
      <c r="F2585"/>
      <c r="G2585"/>
      <c r="H2585"/>
      <c r="R2585"/>
    </row>
    <row r="2586" spans="4:18" ht="12.75">
      <c r="D2586"/>
      <c r="E2586"/>
      <c r="F2586"/>
      <c r="G2586"/>
      <c r="H2586"/>
      <c r="R2586"/>
    </row>
    <row r="2587" spans="4:18" ht="12.75">
      <c r="D2587"/>
      <c r="E2587"/>
      <c r="F2587"/>
      <c r="G2587"/>
      <c r="H2587"/>
      <c r="R2587"/>
    </row>
    <row r="2588" spans="4:18" ht="12.75">
      <c r="D2588"/>
      <c r="E2588"/>
      <c r="F2588"/>
      <c r="G2588"/>
      <c r="H2588"/>
      <c r="R2588"/>
    </row>
    <row r="2589" spans="4:18" ht="12.75">
      <c r="D2589"/>
      <c r="E2589"/>
      <c r="F2589"/>
      <c r="G2589"/>
      <c r="H2589"/>
      <c r="R2589"/>
    </row>
    <row r="2590" spans="4:18" ht="12.75">
      <c r="D2590"/>
      <c r="E2590"/>
      <c r="F2590"/>
      <c r="G2590"/>
      <c r="H2590"/>
      <c r="R2590"/>
    </row>
    <row r="2591" spans="4:18" ht="12.75">
      <c r="D2591"/>
      <c r="E2591"/>
      <c r="F2591"/>
      <c r="G2591"/>
      <c r="H2591"/>
      <c r="R2591"/>
    </row>
    <row r="2592" spans="4:18" ht="12.75">
      <c r="D2592"/>
      <c r="E2592"/>
      <c r="F2592"/>
      <c r="G2592"/>
      <c r="H2592"/>
      <c r="R2592"/>
    </row>
    <row r="2593" spans="4:18" ht="12.75">
      <c r="D2593"/>
      <c r="E2593"/>
      <c r="F2593"/>
      <c r="G2593"/>
      <c r="H2593"/>
      <c r="R2593"/>
    </row>
    <row r="2594" spans="4:18" ht="12.75">
      <c r="D2594"/>
      <c r="E2594"/>
      <c r="F2594"/>
      <c r="G2594"/>
      <c r="H2594"/>
      <c r="R2594"/>
    </row>
    <row r="2595" spans="4:18" ht="12.75">
      <c r="D2595"/>
      <c r="E2595"/>
      <c r="F2595"/>
      <c r="G2595"/>
      <c r="H2595"/>
      <c r="R2595"/>
    </row>
    <row r="2596" spans="4:18" ht="12.75">
      <c r="D2596"/>
      <c r="E2596"/>
      <c r="F2596"/>
      <c r="G2596"/>
      <c r="H2596"/>
      <c r="R2596"/>
    </row>
    <row r="2597" spans="4:18" ht="12.75">
      <c r="D2597"/>
      <c r="E2597"/>
      <c r="F2597"/>
      <c r="G2597"/>
      <c r="H2597"/>
      <c r="R2597"/>
    </row>
    <row r="2598" spans="4:18" ht="12.75">
      <c r="D2598"/>
      <c r="E2598"/>
      <c r="F2598"/>
      <c r="G2598"/>
      <c r="H2598"/>
      <c r="R2598"/>
    </row>
    <row r="2599" spans="4:18" ht="12.75">
      <c r="D2599"/>
      <c r="E2599"/>
      <c r="F2599"/>
      <c r="G2599"/>
      <c r="H2599"/>
      <c r="R2599"/>
    </row>
    <row r="2600" spans="4:18" ht="12.75">
      <c r="D2600"/>
      <c r="E2600"/>
      <c r="F2600"/>
      <c r="G2600"/>
      <c r="H2600"/>
      <c r="R2600"/>
    </row>
    <row r="2601" spans="4:18" ht="12.75">
      <c r="D2601"/>
      <c r="E2601"/>
      <c r="F2601"/>
      <c r="G2601"/>
      <c r="H2601"/>
      <c r="R2601"/>
    </row>
    <row r="2602" spans="4:18" ht="12.75">
      <c r="D2602"/>
      <c r="E2602"/>
      <c r="F2602"/>
      <c r="G2602"/>
      <c r="H2602"/>
      <c r="R2602"/>
    </row>
    <row r="2603" spans="4:18" ht="12.75">
      <c r="D2603"/>
      <c r="E2603"/>
      <c r="F2603"/>
      <c r="G2603"/>
      <c r="H2603"/>
      <c r="R2603"/>
    </row>
    <row r="2604" spans="4:18" ht="12.75">
      <c r="D2604"/>
      <c r="E2604"/>
      <c r="F2604"/>
      <c r="G2604"/>
      <c r="H2604"/>
      <c r="R2604"/>
    </row>
    <row r="2605" spans="4:18" ht="12.75">
      <c r="D2605"/>
      <c r="E2605"/>
      <c r="F2605"/>
      <c r="G2605"/>
      <c r="H2605"/>
      <c r="R2605"/>
    </row>
    <row r="2606" spans="4:18" ht="12.75">
      <c r="D2606"/>
      <c r="E2606"/>
      <c r="F2606"/>
      <c r="G2606"/>
      <c r="H2606"/>
      <c r="R2606"/>
    </row>
    <row r="2607" spans="4:18" ht="12.75">
      <c r="D2607"/>
      <c r="E2607"/>
      <c r="F2607"/>
      <c r="G2607"/>
      <c r="H2607"/>
      <c r="R2607"/>
    </row>
    <row r="2608" spans="4:18" ht="12.75">
      <c r="D2608"/>
      <c r="E2608"/>
      <c r="F2608"/>
      <c r="G2608"/>
      <c r="H2608"/>
      <c r="R2608"/>
    </row>
    <row r="2609" spans="4:18" ht="12.75">
      <c r="D2609"/>
      <c r="E2609"/>
      <c r="F2609"/>
      <c r="G2609"/>
      <c r="H2609"/>
      <c r="R2609"/>
    </row>
    <row r="2610" spans="4:18" ht="12.75">
      <c r="D2610"/>
      <c r="E2610"/>
      <c r="F2610"/>
      <c r="G2610"/>
      <c r="H2610"/>
      <c r="R2610"/>
    </row>
    <row r="2611" spans="4:18" ht="12.75">
      <c r="D2611"/>
      <c r="E2611"/>
      <c r="F2611"/>
      <c r="G2611"/>
      <c r="H2611"/>
      <c r="R2611"/>
    </row>
    <row r="2612" spans="4:18" ht="12.75">
      <c r="D2612"/>
      <c r="E2612"/>
      <c r="F2612"/>
      <c r="G2612"/>
      <c r="H2612"/>
      <c r="R2612"/>
    </row>
    <row r="2613" spans="4:18" ht="12.75">
      <c r="D2613"/>
      <c r="E2613"/>
      <c r="F2613"/>
      <c r="G2613"/>
      <c r="H2613"/>
      <c r="R2613"/>
    </row>
    <row r="2614" spans="4:18" ht="12.75">
      <c r="D2614"/>
      <c r="E2614"/>
      <c r="F2614"/>
      <c r="G2614"/>
      <c r="H2614"/>
      <c r="R2614"/>
    </row>
    <row r="2615" spans="4:18" ht="12.75">
      <c r="D2615"/>
      <c r="E2615"/>
      <c r="F2615"/>
      <c r="G2615"/>
      <c r="H2615"/>
      <c r="R2615"/>
    </row>
    <row r="2616" spans="4:18" ht="12.75">
      <c r="D2616"/>
      <c r="E2616"/>
      <c r="F2616"/>
      <c r="G2616"/>
      <c r="H2616"/>
      <c r="R2616"/>
    </row>
    <row r="2617" spans="4:18" ht="12.75">
      <c r="D2617"/>
      <c r="E2617"/>
      <c r="F2617"/>
      <c r="G2617"/>
      <c r="H2617"/>
      <c r="R2617"/>
    </row>
    <row r="2618" spans="4:18" ht="12.75">
      <c r="D2618"/>
      <c r="E2618"/>
      <c r="F2618"/>
      <c r="G2618"/>
      <c r="H2618"/>
      <c r="R2618"/>
    </row>
    <row r="2619" spans="4:18" ht="12.75">
      <c r="D2619"/>
      <c r="E2619"/>
      <c r="F2619"/>
      <c r="G2619"/>
      <c r="H2619"/>
      <c r="R2619"/>
    </row>
    <row r="2620" spans="4:18" ht="12.75">
      <c r="D2620"/>
      <c r="E2620"/>
      <c r="F2620"/>
      <c r="G2620"/>
      <c r="H2620"/>
      <c r="R2620"/>
    </row>
    <row r="2621" spans="4:18" ht="12.75">
      <c r="D2621"/>
      <c r="E2621"/>
      <c r="F2621"/>
      <c r="G2621"/>
      <c r="H2621"/>
      <c r="R2621"/>
    </row>
    <row r="2622" spans="4:18" ht="12.75">
      <c r="D2622"/>
      <c r="E2622"/>
      <c r="F2622"/>
      <c r="G2622"/>
      <c r="H2622"/>
      <c r="R2622"/>
    </row>
    <row r="2623" spans="4:18" ht="12.75">
      <c r="D2623"/>
      <c r="E2623"/>
      <c r="F2623"/>
      <c r="G2623"/>
      <c r="H2623"/>
      <c r="R2623"/>
    </row>
    <row r="2624" spans="4:18" ht="12.75">
      <c r="D2624"/>
      <c r="E2624"/>
      <c r="F2624"/>
      <c r="G2624"/>
      <c r="H2624"/>
      <c r="R2624"/>
    </row>
    <row r="2625" spans="4:18" ht="12.75">
      <c r="D2625"/>
      <c r="E2625"/>
      <c r="F2625"/>
      <c r="G2625"/>
      <c r="H2625"/>
      <c r="R2625"/>
    </row>
    <row r="2626" spans="4:18" ht="12.75">
      <c r="D2626"/>
      <c r="E2626"/>
      <c r="F2626"/>
      <c r="G2626"/>
      <c r="H2626"/>
      <c r="R2626"/>
    </row>
    <row r="2627" spans="4:18" ht="12.75">
      <c r="D2627"/>
      <c r="E2627"/>
      <c r="F2627"/>
      <c r="G2627"/>
      <c r="H2627"/>
      <c r="R2627"/>
    </row>
    <row r="2628" spans="4:18" ht="12.75">
      <c r="D2628"/>
      <c r="E2628"/>
      <c r="F2628"/>
      <c r="G2628"/>
      <c r="H2628"/>
      <c r="R2628"/>
    </row>
    <row r="2629" spans="4:18" ht="12.75">
      <c r="D2629"/>
      <c r="E2629"/>
      <c r="F2629"/>
      <c r="G2629"/>
      <c r="H2629"/>
      <c r="R2629"/>
    </row>
    <row r="2630" spans="4:18" ht="12.75">
      <c r="D2630"/>
      <c r="E2630"/>
      <c r="F2630"/>
      <c r="G2630"/>
      <c r="H2630"/>
      <c r="R2630"/>
    </row>
    <row r="2631" spans="4:18" ht="12.75">
      <c r="D2631"/>
      <c r="E2631"/>
      <c r="F2631"/>
      <c r="G2631"/>
      <c r="H2631"/>
      <c r="R2631"/>
    </row>
    <row r="2632" spans="4:18" ht="12.75">
      <c r="D2632"/>
      <c r="E2632"/>
      <c r="F2632"/>
      <c r="G2632"/>
      <c r="H2632"/>
      <c r="R2632"/>
    </row>
    <row r="2633" spans="4:18" ht="12.75">
      <c r="D2633"/>
      <c r="E2633"/>
      <c r="F2633"/>
      <c r="G2633"/>
      <c r="H2633"/>
      <c r="R2633"/>
    </row>
    <row r="2634" spans="4:18" ht="12.75">
      <c r="D2634"/>
      <c r="E2634"/>
      <c r="F2634"/>
      <c r="G2634"/>
      <c r="H2634"/>
      <c r="R2634"/>
    </row>
    <row r="2635" spans="4:18" ht="12.75">
      <c r="D2635"/>
      <c r="E2635"/>
      <c r="F2635"/>
      <c r="G2635"/>
      <c r="H2635"/>
      <c r="R2635"/>
    </row>
    <row r="2636" spans="4:18" ht="12.75">
      <c r="D2636"/>
      <c r="E2636"/>
      <c r="F2636"/>
      <c r="G2636"/>
      <c r="H2636"/>
      <c r="R2636"/>
    </row>
    <row r="2637" spans="4:18" ht="12.75">
      <c r="D2637"/>
      <c r="E2637"/>
      <c r="F2637"/>
      <c r="G2637"/>
      <c r="H2637"/>
      <c r="R2637"/>
    </row>
    <row r="2638" spans="4:18" ht="12.75">
      <c r="D2638"/>
      <c r="E2638"/>
      <c r="F2638"/>
      <c r="G2638"/>
      <c r="H2638"/>
      <c r="R2638"/>
    </row>
    <row r="2639" spans="4:18" ht="12.75">
      <c r="D2639"/>
      <c r="E2639"/>
      <c r="F2639"/>
      <c r="G2639"/>
      <c r="H2639"/>
      <c r="R2639"/>
    </row>
    <row r="2640" spans="4:18" ht="12.75">
      <c r="D2640"/>
      <c r="E2640"/>
      <c r="F2640"/>
      <c r="G2640"/>
      <c r="H2640"/>
      <c r="R2640"/>
    </row>
    <row r="2641" spans="4:18" ht="12.75">
      <c r="D2641"/>
      <c r="E2641"/>
      <c r="F2641"/>
      <c r="G2641"/>
      <c r="H2641"/>
      <c r="R2641"/>
    </row>
    <row r="2642" spans="4:18" ht="12.75">
      <c r="D2642"/>
      <c r="E2642"/>
      <c r="F2642"/>
      <c r="G2642"/>
      <c r="H2642"/>
      <c r="R2642"/>
    </row>
    <row r="2643" spans="4:18" ht="12.75">
      <c r="D2643"/>
      <c r="E2643"/>
      <c r="F2643"/>
      <c r="G2643"/>
      <c r="H2643"/>
      <c r="R2643"/>
    </row>
    <row r="2644" spans="4:18" ht="12.75">
      <c r="D2644"/>
      <c r="E2644"/>
      <c r="F2644"/>
      <c r="G2644"/>
      <c r="H2644"/>
      <c r="R2644"/>
    </row>
    <row r="2645" spans="4:18" ht="12.75">
      <c r="D2645"/>
      <c r="E2645"/>
      <c r="F2645"/>
      <c r="G2645"/>
      <c r="H2645"/>
      <c r="R2645"/>
    </row>
    <row r="2646" spans="4:18" ht="12.75">
      <c r="D2646"/>
      <c r="E2646"/>
      <c r="F2646"/>
      <c r="G2646"/>
      <c r="H2646"/>
      <c r="R2646"/>
    </row>
    <row r="2647" spans="4:18" ht="12.75">
      <c r="D2647"/>
      <c r="E2647"/>
      <c r="F2647"/>
      <c r="G2647"/>
      <c r="H2647"/>
      <c r="R2647"/>
    </row>
    <row r="2648" spans="4:18" ht="12.75">
      <c r="D2648"/>
      <c r="E2648"/>
      <c r="F2648"/>
      <c r="G2648"/>
      <c r="H2648"/>
      <c r="R2648"/>
    </row>
    <row r="2649" spans="4:18" ht="12.75">
      <c r="D2649"/>
      <c r="E2649"/>
      <c r="F2649"/>
      <c r="G2649"/>
      <c r="H2649"/>
      <c r="R2649"/>
    </row>
    <row r="2650" spans="4:18" ht="12.75">
      <c r="D2650"/>
      <c r="E2650"/>
      <c r="F2650"/>
      <c r="G2650"/>
      <c r="H2650"/>
      <c r="R2650"/>
    </row>
    <row r="2651" spans="4:18" ht="12.75">
      <c r="D2651"/>
      <c r="E2651"/>
      <c r="F2651"/>
      <c r="G2651"/>
      <c r="H2651"/>
      <c r="R2651"/>
    </row>
    <row r="2652" spans="4:18" ht="12.75">
      <c r="D2652"/>
      <c r="E2652"/>
      <c r="F2652"/>
      <c r="G2652"/>
      <c r="H2652"/>
      <c r="R2652"/>
    </row>
    <row r="2653" spans="4:18" ht="12.75">
      <c r="D2653"/>
      <c r="E2653"/>
      <c r="F2653"/>
      <c r="G2653"/>
      <c r="H2653"/>
      <c r="R2653"/>
    </row>
    <row r="2654" spans="4:18" ht="12.75">
      <c r="D2654"/>
      <c r="E2654"/>
      <c r="F2654"/>
      <c r="G2654"/>
      <c r="H2654"/>
      <c r="R2654"/>
    </row>
    <row r="2655" spans="4:18" ht="12.75">
      <c r="D2655"/>
      <c r="E2655"/>
      <c r="F2655"/>
      <c r="G2655"/>
      <c r="H2655"/>
      <c r="R2655"/>
    </row>
    <row r="2656" spans="4:18" ht="12.75">
      <c r="D2656"/>
      <c r="E2656"/>
      <c r="F2656"/>
      <c r="G2656"/>
      <c r="H2656"/>
      <c r="R2656"/>
    </row>
    <row r="2657" spans="4:18" ht="12.75">
      <c r="D2657"/>
      <c r="E2657"/>
      <c r="F2657"/>
      <c r="G2657"/>
      <c r="H2657"/>
      <c r="R2657"/>
    </row>
    <row r="2658" spans="4:18" ht="12.75">
      <c r="D2658"/>
      <c r="E2658"/>
      <c r="F2658"/>
      <c r="G2658"/>
      <c r="H2658"/>
      <c r="R2658"/>
    </row>
    <row r="2659" spans="4:18" ht="12.75">
      <c r="D2659"/>
      <c r="E2659"/>
      <c r="F2659"/>
      <c r="G2659"/>
      <c r="H2659"/>
      <c r="R2659"/>
    </row>
    <row r="2660" spans="4:18" ht="12.75">
      <c r="D2660"/>
      <c r="E2660"/>
      <c r="F2660"/>
      <c r="G2660"/>
      <c r="H2660"/>
      <c r="R2660"/>
    </row>
    <row r="2661" spans="4:18" ht="12.75">
      <c r="D2661"/>
      <c r="E2661"/>
      <c r="F2661"/>
      <c r="G2661"/>
      <c r="H2661"/>
      <c r="R2661"/>
    </row>
    <row r="2662" spans="4:18" ht="12.75">
      <c r="D2662"/>
      <c r="E2662"/>
      <c r="F2662"/>
      <c r="G2662"/>
      <c r="H2662"/>
      <c r="R2662"/>
    </row>
    <row r="2663" spans="4:18" ht="12.75">
      <c r="D2663"/>
      <c r="E2663"/>
      <c r="F2663"/>
      <c r="G2663"/>
      <c r="H2663"/>
      <c r="R2663"/>
    </row>
    <row r="2664" spans="4:18" ht="12.75">
      <c r="D2664"/>
      <c r="E2664"/>
      <c r="F2664"/>
      <c r="G2664"/>
      <c r="H2664"/>
      <c r="R2664"/>
    </row>
    <row r="2665" spans="4:18" ht="12.75">
      <c r="D2665"/>
      <c r="E2665"/>
      <c r="F2665"/>
      <c r="G2665"/>
      <c r="H2665"/>
      <c r="R2665"/>
    </row>
    <row r="2666" spans="4:18" ht="12.75">
      <c r="D2666"/>
      <c r="E2666"/>
      <c r="F2666"/>
      <c r="G2666"/>
      <c r="H2666"/>
      <c r="R2666"/>
    </row>
    <row r="2667" spans="4:18" ht="12.75">
      <c r="D2667"/>
      <c r="E2667"/>
      <c r="F2667"/>
      <c r="G2667"/>
      <c r="H2667"/>
      <c r="R2667"/>
    </row>
    <row r="2668" spans="4:18" ht="12.75">
      <c r="D2668"/>
      <c r="E2668"/>
      <c r="F2668"/>
      <c r="G2668"/>
      <c r="H2668"/>
      <c r="R2668"/>
    </row>
    <row r="2669" spans="4:18" ht="12.75">
      <c r="D2669"/>
      <c r="E2669"/>
      <c r="F2669"/>
      <c r="G2669"/>
      <c r="H2669"/>
      <c r="R2669"/>
    </row>
    <row r="2670" spans="4:18" ht="12.75">
      <c r="D2670"/>
      <c r="E2670"/>
      <c r="F2670"/>
      <c r="G2670"/>
      <c r="H2670"/>
      <c r="R2670"/>
    </row>
    <row r="2671" spans="4:18" ht="12.75">
      <c r="D2671"/>
      <c r="E2671"/>
      <c r="F2671"/>
      <c r="G2671"/>
      <c r="H2671"/>
      <c r="R2671"/>
    </row>
    <row r="2672" spans="4:18" ht="12.75">
      <c r="D2672"/>
      <c r="E2672"/>
      <c r="F2672"/>
      <c r="G2672"/>
      <c r="H2672"/>
      <c r="R2672"/>
    </row>
    <row r="2673" spans="4:18" ht="12.75">
      <c r="D2673"/>
      <c r="E2673"/>
      <c r="F2673"/>
      <c r="G2673"/>
      <c r="H2673"/>
      <c r="R2673"/>
    </row>
    <row r="2674" spans="4:18" ht="12.75">
      <c r="D2674"/>
      <c r="E2674"/>
      <c r="F2674"/>
      <c r="G2674"/>
      <c r="H2674"/>
      <c r="R2674"/>
    </row>
    <row r="2675" spans="4:18" ht="12.75">
      <c r="D2675"/>
      <c r="E2675"/>
      <c r="F2675"/>
      <c r="G2675"/>
      <c r="H2675"/>
      <c r="R2675"/>
    </row>
    <row r="2676" spans="4:18" ht="12.75">
      <c r="D2676"/>
      <c r="E2676"/>
      <c r="F2676"/>
      <c r="G2676"/>
      <c r="H2676"/>
      <c r="R2676"/>
    </row>
    <row r="2677" spans="4:18" ht="12.75">
      <c r="D2677"/>
      <c r="E2677"/>
      <c r="F2677"/>
      <c r="G2677"/>
      <c r="H2677"/>
      <c r="R2677"/>
    </row>
    <row r="2678" spans="4:18" ht="12.75">
      <c r="D2678"/>
      <c r="E2678"/>
      <c r="F2678"/>
      <c r="G2678"/>
      <c r="H2678"/>
      <c r="R2678"/>
    </row>
    <row r="2679" spans="4:18" ht="12.75">
      <c r="D2679"/>
      <c r="E2679"/>
      <c r="F2679"/>
      <c r="G2679"/>
      <c r="H2679"/>
      <c r="R2679"/>
    </row>
    <row r="2680" spans="4:18" ht="12.75">
      <c r="D2680"/>
      <c r="E2680"/>
      <c r="F2680"/>
      <c r="G2680"/>
      <c r="H2680"/>
      <c r="R2680"/>
    </row>
    <row r="2681" spans="4:18" ht="12.75">
      <c r="D2681"/>
      <c r="E2681"/>
      <c r="F2681"/>
      <c r="G2681"/>
      <c r="H2681"/>
      <c r="R2681"/>
    </row>
    <row r="2682" spans="4:18" ht="12.75">
      <c r="D2682"/>
      <c r="E2682"/>
      <c r="F2682"/>
      <c r="G2682"/>
      <c r="H2682"/>
      <c r="R2682"/>
    </row>
    <row r="2683" spans="4:18" ht="12.75">
      <c r="D2683"/>
      <c r="E2683"/>
      <c r="F2683"/>
      <c r="G2683"/>
      <c r="H2683"/>
      <c r="R2683"/>
    </row>
    <row r="2684" spans="4:18" ht="12.75">
      <c r="D2684"/>
      <c r="E2684"/>
      <c r="F2684"/>
      <c r="G2684"/>
      <c r="H2684"/>
      <c r="R2684"/>
    </row>
    <row r="2685" spans="4:18" ht="12.75">
      <c r="D2685"/>
      <c r="E2685"/>
      <c r="F2685"/>
      <c r="G2685"/>
      <c r="H2685"/>
      <c r="R2685"/>
    </row>
    <row r="2686" spans="4:18" ht="12.75">
      <c r="D2686"/>
      <c r="E2686"/>
      <c r="H2686"/>
      <c r="R2686"/>
    </row>
  </sheetData>
  <printOptions/>
  <pageMargins left="0.75" right="0.75" top="1" bottom="1" header="0.5" footer="0.5"/>
  <pageSetup fitToHeight="1" fitToWidth="1" horizontalDpi="600" verticalDpi="600" orientation="landscape" paperSize="9" scale="50" r:id="rId4"/>
  <drawing r:id="rId3"/>
  <legacyDrawing r:id="rId2"/>
  <oleObjects>
    <oleObject progId="Equation.DSMT4" shapeId="35155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:AD72"/>
  <sheetViews>
    <sheetView zoomScale="75" zoomScaleNormal="75" workbookViewId="0" topLeftCell="H1">
      <selection activeCell="O15" sqref="O15"/>
    </sheetView>
  </sheetViews>
  <sheetFormatPr defaultColWidth="9.140625" defaultRowHeight="12.75"/>
  <cols>
    <col min="3" max="3" width="9.140625" style="1" customWidth="1"/>
    <col min="4" max="4" width="21.421875" style="1" bestFit="1" customWidth="1"/>
    <col min="5" max="5" width="16.57421875" style="1" bestFit="1" customWidth="1"/>
    <col min="6" max="6" width="25.28125" style="1" customWidth="1"/>
    <col min="7" max="7" width="18.00390625" style="1" customWidth="1"/>
    <col min="8" max="8" width="16.140625" style="0" bestFit="1" customWidth="1"/>
    <col min="12" max="12" width="21.8515625" style="0" customWidth="1"/>
    <col min="13" max="13" width="18.7109375" style="0" customWidth="1"/>
    <col min="14" max="14" width="24.8515625" style="0" customWidth="1"/>
    <col min="15" max="15" width="27.28125" style="0" customWidth="1"/>
    <col min="16" max="16" width="28.00390625" style="0" customWidth="1"/>
    <col min="17" max="17" width="26.00390625" style="1" customWidth="1"/>
    <col min="19" max="19" width="11.421875" style="0" customWidth="1"/>
    <col min="20" max="20" width="23.140625" style="0" customWidth="1"/>
    <col min="21" max="21" width="21.421875" style="0" bestFit="1" customWidth="1"/>
    <col min="22" max="22" width="14.7109375" style="0" customWidth="1"/>
    <col min="23" max="23" width="15.421875" style="0" customWidth="1"/>
    <col min="24" max="26" width="14.421875" style="0" customWidth="1"/>
    <col min="27" max="27" width="20.140625" style="0" customWidth="1"/>
    <col min="29" max="29" width="16.421875" style="0" customWidth="1"/>
  </cols>
  <sheetData>
    <row r="5" spans="2:6" ht="20.25">
      <c r="B5" s="5" t="s">
        <v>71</v>
      </c>
      <c r="C5" s="7"/>
      <c r="D5" s="7"/>
      <c r="E5" s="7"/>
      <c r="F5" s="7"/>
    </row>
    <row r="6" ht="20.25">
      <c r="D6" s="5" t="s">
        <v>43</v>
      </c>
    </row>
    <row r="8" spans="5:20" ht="20.25">
      <c r="E8" s="5" t="s">
        <v>27</v>
      </c>
      <c r="M8" s="5" t="s">
        <v>28</v>
      </c>
      <c r="P8" s="5"/>
      <c r="T8" s="5" t="s">
        <v>70</v>
      </c>
    </row>
    <row r="9" ht="12.75">
      <c r="V9" s="10"/>
    </row>
    <row r="10" spans="14:23" ht="12.75">
      <c r="N10" s="3" t="s">
        <v>37</v>
      </c>
      <c r="O10" s="27">
        <v>778</v>
      </c>
      <c r="P10" t="s">
        <v>14</v>
      </c>
      <c r="T10" s="46" t="s">
        <v>44</v>
      </c>
      <c r="U10" s="27">
        <v>10</v>
      </c>
      <c r="V10" s="75" t="s">
        <v>45</v>
      </c>
      <c r="W10" s="75"/>
    </row>
    <row r="11" spans="3:29" ht="30.75" customHeight="1">
      <c r="C11" s="4" t="s">
        <v>8</v>
      </c>
      <c r="D11" s="6" t="s">
        <v>13</v>
      </c>
      <c r="E11" s="6" t="s">
        <v>10</v>
      </c>
      <c r="F11" s="6" t="s">
        <v>21</v>
      </c>
      <c r="G11" s="6" t="s">
        <v>11</v>
      </c>
      <c r="K11" s="4" t="s">
        <v>8</v>
      </c>
      <c r="L11" s="6" t="s">
        <v>13</v>
      </c>
      <c r="M11" s="6" t="s">
        <v>10</v>
      </c>
      <c r="N11" s="6" t="s">
        <v>20</v>
      </c>
      <c r="O11" s="6" t="s">
        <v>15</v>
      </c>
      <c r="P11" s="6" t="s">
        <v>58</v>
      </c>
      <c r="Q11"/>
      <c r="S11" s="6" t="s">
        <v>51</v>
      </c>
      <c r="T11" s="6" t="s">
        <v>13</v>
      </c>
      <c r="U11" s="6" t="s">
        <v>10</v>
      </c>
      <c r="V11" s="6" t="s">
        <v>11</v>
      </c>
      <c r="W11" s="6" t="s">
        <v>56</v>
      </c>
      <c r="X11" s="6" t="s">
        <v>57</v>
      </c>
      <c r="Y11" s="6" t="s">
        <v>57</v>
      </c>
      <c r="AA11" s="6" t="s">
        <v>55</v>
      </c>
      <c r="AC11" s="6" t="s">
        <v>59</v>
      </c>
    </row>
    <row r="12" spans="3:29" ht="12.75">
      <c r="C12" s="1" t="s">
        <v>9</v>
      </c>
      <c r="D12" s="1" t="s">
        <v>9</v>
      </c>
      <c r="E12" s="1" t="s">
        <v>9</v>
      </c>
      <c r="F12" s="1" t="s">
        <v>4</v>
      </c>
      <c r="G12" s="1" t="s">
        <v>12</v>
      </c>
      <c r="K12" s="1" t="s">
        <v>9</v>
      </c>
      <c r="L12" s="1" t="s">
        <v>9</v>
      </c>
      <c r="M12" s="1" t="s">
        <v>9</v>
      </c>
      <c r="N12" s="1" t="s">
        <v>7</v>
      </c>
      <c r="O12" s="1" t="s">
        <v>12</v>
      </c>
      <c r="P12" s="1" t="s">
        <v>12</v>
      </c>
      <c r="Q12"/>
      <c r="S12" s="1" t="s">
        <v>45</v>
      </c>
      <c r="T12" s="1" t="s">
        <v>9</v>
      </c>
      <c r="U12" s="1" t="s">
        <v>9</v>
      </c>
      <c r="V12" s="1" t="s">
        <v>12</v>
      </c>
      <c r="W12" s="1" t="s">
        <v>12</v>
      </c>
      <c r="X12" s="1" t="s">
        <v>12</v>
      </c>
      <c r="Y12" s="1" t="s">
        <v>7</v>
      </c>
      <c r="AA12" s="1" t="s">
        <v>7</v>
      </c>
      <c r="AC12" s="1" t="s">
        <v>7</v>
      </c>
    </row>
    <row r="13" spans="14:22" ht="12.75">
      <c r="N13" s="1"/>
      <c r="Q13"/>
      <c r="V13" s="1"/>
    </row>
    <row r="14" spans="3:27" ht="12.75">
      <c r="C14" s="28">
        <f>RANK(F14,$F$14:$F$47,1)</f>
        <v>1</v>
      </c>
      <c r="D14" s="73">
        <f>(C14-0.5)/COUNT($F$14:$F$47)</f>
        <v>0.014705882352941176</v>
      </c>
      <c r="E14" s="74">
        <f>-LN(-LN(D14))</f>
        <v>-1.4397184637016933</v>
      </c>
      <c r="F14" s="11">
        <v>21.14</v>
      </c>
      <c r="G14" s="30">
        <f>$A$53*E14+$B$53</f>
        <v>13.917600101488151</v>
      </c>
      <c r="K14" s="28">
        <f>RANK(N14,$N$14:$N$56,1)</f>
        <v>1</v>
      </c>
      <c r="L14" s="73">
        <f>(K14-0.5)/COUNT($K$14:$K$56)</f>
        <v>0.011627906976744186</v>
      </c>
      <c r="M14" s="34">
        <f>-LN(-LN(L14))</f>
        <v>-1.493880539808272</v>
      </c>
      <c r="N14" s="11">
        <v>79.7</v>
      </c>
      <c r="O14" s="30">
        <f>N14*3.6*24/$O$10</f>
        <v>8.851002570694087</v>
      </c>
      <c r="P14" s="30">
        <f>$K$61*M14+$L$61</f>
        <v>10.558911995846067</v>
      </c>
      <c r="Q14"/>
      <c r="S14" s="1">
        <f>1/(1-T14)</f>
        <v>10.000000000000002</v>
      </c>
      <c r="T14" s="50">
        <f>1-(1/U10)</f>
        <v>0.9</v>
      </c>
      <c r="U14" s="29">
        <f aca="true" t="shared" si="0" ref="U14:U32">-LN(-LN(T14))</f>
        <v>2.2503673273124454</v>
      </c>
      <c r="V14" s="30">
        <f>$A$53*U14+$B$53</f>
        <v>62.92097386378984</v>
      </c>
      <c r="W14" s="30">
        <f aca="true" t="shared" si="1" ref="W14:W32">$K$61*U14+$L$61</f>
        <v>18.616803622866804</v>
      </c>
      <c r="X14" s="35">
        <f>$T$38*U14+$U$38</f>
        <v>18.616803622866804</v>
      </c>
      <c r="Y14" s="60">
        <f>1000*X14*$O$10/(60*60*24)</f>
        <v>167.63742151146266</v>
      </c>
      <c r="AA14" s="60">
        <f>Y14*'Coeff  de pointe'!$F$60</f>
        <v>233.36507094970875</v>
      </c>
    </row>
    <row r="15" spans="3:27" ht="12.75">
      <c r="C15" s="28">
        <f aca="true" t="shared" si="2" ref="C15:C47">RANK(F15,$F$14:$F$47,1)</f>
        <v>2</v>
      </c>
      <c r="D15" s="73">
        <f aca="true" t="shared" si="3" ref="D15:D47">(C15-0.5)/COUNT($F$14:$F$47)</f>
        <v>0.04411764705882353</v>
      </c>
      <c r="E15" s="74">
        <f aca="true" t="shared" si="4" ref="E15:E47">-LN(-LN(D15))</f>
        <v>-1.1381199531174415</v>
      </c>
      <c r="F15" s="11">
        <v>24.533</v>
      </c>
      <c r="G15" s="30">
        <f aca="true" t="shared" si="5" ref="G15:G47">A$53*E15+B$53</f>
        <v>17.92274940622879</v>
      </c>
      <c r="K15" s="28">
        <f aca="true" t="shared" si="6" ref="K15:K56">RANK(N15,$N$14:$N$56,1)</f>
        <v>2</v>
      </c>
      <c r="L15" s="73">
        <f aca="true" t="shared" si="7" ref="L15:L20">(K15-0.5)/COUNT($K$14:$K$56)</f>
        <v>0.03488372093023256</v>
      </c>
      <c r="M15" s="34">
        <f>-LN(-LN(L15))</f>
        <v>-1.2106708246963906</v>
      </c>
      <c r="N15" s="11">
        <v>95.5</v>
      </c>
      <c r="O15" s="30">
        <f aca="true" t="shared" si="8" ref="O15:O56">N15*3.6*24/$O$10</f>
        <v>10.605655526992289</v>
      </c>
      <c r="P15" s="30">
        <f aca="true" t="shared" si="9" ref="P15:P56">K$61*M15+L$61</f>
        <v>11.16839974160416</v>
      </c>
      <c r="Q15"/>
      <c r="S15" s="1"/>
      <c r="T15" s="50">
        <f>T14+0.005</f>
        <v>0.905</v>
      </c>
      <c r="U15" s="29">
        <f t="shared" si="0"/>
        <v>2.3043833560782434</v>
      </c>
      <c r="V15" s="30">
        <f aca="true" t="shared" si="10" ref="V15:V32">$A$53*U15+$B$53</f>
        <v>63.638292592045794</v>
      </c>
      <c r="W15" s="30">
        <f t="shared" si="1"/>
        <v>18.733050015029818</v>
      </c>
      <c r="X15" s="35">
        <f aca="true" t="shared" si="11" ref="X15:X32">$T$38*U15+$U$38</f>
        <v>19.33412235112276</v>
      </c>
      <c r="Y15" s="60">
        <f aca="true" t="shared" si="12" ref="Y15:Y32">1000*X15*$O$10/(60*60*24)</f>
        <v>174.09661098580446</v>
      </c>
      <c r="AA15" s="60">
        <f>Y15*'Coeff  de pointe'!$F$60</f>
        <v>242.35679365915354</v>
      </c>
    </row>
    <row r="16" spans="3:27" ht="12.75">
      <c r="C16" s="28">
        <f t="shared" si="2"/>
        <v>3</v>
      </c>
      <c r="D16" s="73">
        <f t="shared" si="3"/>
        <v>0.07352941176470588</v>
      </c>
      <c r="E16" s="74">
        <f t="shared" si="4"/>
        <v>-0.9593769614912596</v>
      </c>
      <c r="F16" s="11">
        <v>25.083000000000002</v>
      </c>
      <c r="G16" s="30">
        <f t="shared" si="5"/>
        <v>20.29640956539884</v>
      </c>
      <c r="K16" s="28">
        <f t="shared" si="6"/>
        <v>3</v>
      </c>
      <c r="L16" s="73">
        <f t="shared" si="7"/>
        <v>0.05813953488372093</v>
      </c>
      <c r="M16" s="34">
        <f aca="true" t="shared" si="13" ref="M16:M56">-LN(-LN(L16))</f>
        <v>-1.045531216040954</v>
      </c>
      <c r="N16" s="11">
        <v>102</v>
      </c>
      <c r="O16" s="30">
        <f t="shared" si="8"/>
        <v>11.327506426735217</v>
      </c>
      <c r="P16" s="30">
        <f t="shared" si="9"/>
        <v>11.52379209731842</v>
      </c>
      <c r="Q16"/>
      <c r="S16" s="1"/>
      <c r="T16" s="50">
        <f aca="true" t="shared" si="14" ref="T16:T32">T15+0.005</f>
        <v>0.91</v>
      </c>
      <c r="U16" s="29">
        <f t="shared" si="0"/>
        <v>2.3611608457948767</v>
      </c>
      <c r="V16" s="30">
        <f t="shared" si="10"/>
        <v>64.39228279916907</v>
      </c>
      <c r="W16" s="30">
        <f t="shared" si="1"/>
        <v>18.855239270449687</v>
      </c>
      <c r="X16" s="35">
        <f t="shared" si="11"/>
        <v>20.088112558246035</v>
      </c>
      <c r="Y16" s="60">
        <f t="shared" si="12"/>
        <v>180.8860135453173</v>
      </c>
      <c r="AA16" s="60">
        <f>Y16*'Coeff  de pointe'!$F$60</f>
        <v>251.80820012747904</v>
      </c>
    </row>
    <row r="17" spans="3:27" ht="12.75">
      <c r="C17" s="28">
        <f t="shared" si="2"/>
        <v>4</v>
      </c>
      <c r="D17" s="73">
        <f t="shared" si="3"/>
        <v>0.10294117647058823</v>
      </c>
      <c r="E17" s="74">
        <f t="shared" si="4"/>
        <v>-0.8213634034660299</v>
      </c>
      <c r="F17" s="11">
        <v>26.15</v>
      </c>
      <c r="G17" s="30">
        <f t="shared" si="5"/>
        <v>22.129193503551328</v>
      </c>
      <c r="K17" s="28">
        <f t="shared" si="6"/>
        <v>4</v>
      </c>
      <c r="L17" s="73">
        <f t="shared" si="7"/>
        <v>0.08139534883720931</v>
      </c>
      <c r="M17" s="34">
        <f t="shared" si="13"/>
        <v>-0.9196599086977072</v>
      </c>
      <c r="N17" s="11">
        <v>104</v>
      </c>
      <c r="O17" s="30">
        <f t="shared" si="8"/>
        <v>11.54961439588689</v>
      </c>
      <c r="P17" s="30">
        <f t="shared" si="9"/>
        <v>11.794676234672087</v>
      </c>
      <c r="Q17"/>
      <c r="S17" s="1"/>
      <c r="T17" s="50">
        <f t="shared" si="14"/>
        <v>0.915</v>
      </c>
      <c r="U17" s="29">
        <f t="shared" si="0"/>
        <v>2.421017185042538</v>
      </c>
      <c r="V17" s="30">
        <f t="shared" si="10"/>
        <v>65.1871593224572</v>
      </c>
      <c r="W17" s="30">
        <f t="shared" si="1"/>
        <v>18.984054432256467</v>
      </c>
      <c r="X17" s="35">
        <f t="shared" si="11"/>
        <v>20.88298908153417</v>
      </c>
      <c r="Y17" s="60">
        <f t="shared" si="12"/>
        <v>188.04358223881465</v>
      </c>
      <c r="AA17" s="60">
        <f>Y17*'Coeff  de pointe'!$F$60</f>
        <v>261.772124118467</v>
      </c>
    </row>
    <row r="18" spans="3:27" ht="12.75">
      <c r="C18" s="28">
        <f t="shared" si="2"/>
        <v>5</v>
      </c>
      <c r="D18" s="73">
        <f t="shared" si="3"/>
        <v>0.1323529411764706</v>
      </c>
      <c r="E18" s="74">
        <f t="shared" si="4"/>
        <v>-0.7042271344555692</v>
      </c>
      <c r="F18" s="11">
        <v>26.7</v>
      </c>
      <c r="G18" s="30">
        <f t="shared" si="5"/>
        <v>23.684732506308116</v>
      </c>
      <c r="K18" s="28">
        <f t="shared" si="6"/>
        <v>5</v>
      </c>
      <c r="L18" s="73">
        <f t="shared" si="7"/>
        <v>0.10465116279069768</v>
      </c>
      <c r="M18" s="34">
        <f t="shared" si="13"/>
        <v>-0.8140908689391367</v>
      </c>
      <c r="N18" s="11">
        <v>109</v>
      </c>
      <c r="O18" s="30">
        <f t="shared" si="8"/>
        <v>12.104884318766068</v>
      </c>
      <c r="P18" s="30">
        <f t="shared" si="9"/>
        <v>12.021868426998115</v>
      </c>
      <c r="Q18"/>
      <c r="S18" s="1"/>
      <c r="T18" s="50">
        <f t="shared" si="14"/>
        <v>0.92</v>
      </c>
      <c r="U18" s="29">
        <f t="shared" si="0"/>
        <v>2.4843275102530673</v>
      </c>
      <c r="V18" s="30">
        <f t="shared" si="10"/>
        <v>66.0279038755674</v>
      </c>
      <c r="W18" s="30">
        <f t="shared" si="1"/>
        <v>19.120302821124532</v>
      </c>
      <c r="X18" s="35">
        <f t="shared" si="11"/>
        <v>21.723733634644354</v>
      </c>
      <c r="Y18" s="60">
        <f t="shared" si="12"/>
        <v>195.61417555270032</v>
      </c>
      <c r="AA18" s="60">
        <f>Y18*'Coeff  de pointe'!$F$60</f>
        <v>272.3110123326687</v>
      </c>
    </row>
    <row r="19" spans="3:27" ht="12.75">
      <c r="C19" s="28">
        <f t="shared" si="2"/>
        <v>6</v>
      </c>
      <c r="D19" s="73">
        <f t="shared" si="3"/>
        <v>0.16176470588235295</v>
      </c>
      <c r="E19" s="74">
        <f t="shared" si="4"/>
        <v>-0.5997220607209012</v>
      </c>
      <c r="F19" s="11">
        <v>26.917</v>
      </c>
      <c r="G19" s="30">
        <f t="shared" si="5"/>
        <v>25.072532540862166</v>
      </c>
      <c r="K19" s="28">
        <f t="shared" si="6"/>
        <v>6</v>
      </c>
      <c r="L19" s="73">
        <f t="shared" si="7"/>
        <v>0.12790697674418605</v>
      </c>
      <c r="M19" s="34">
        <f t="shared" si="13"/>
        <v>-0.7209821791942987</v>
      </c>
      <c r="N19" s="11">
        <v>110</v>
      </c>
      <c r="O19" s="30">
        <f t="shared" si="8"/>
        <v>12.215938303341902</v>
      </c>
      <c r="P19" s="30">
        <f t="shared" si="9"/>
        <v>12.22224504684907</v>
      </c>
      <c r="Q19"/>
      <c r="S19" s="1"/>
      <c r="T19" s="50">
        <f t="shared" si="14"/>
        <v>0.925</v>
      </c>
      <c r="U19" s="29">
        <f t="shared" si="0"/>
        <v>2.5515396319662687</v>
      </c>
      <c r="V19" s="30">
        <f t="shared" si="10"/>
        <v>66.92046326529479</v>
      </c>
      <c r="W19" s="30">
        <f t="shared" si="1"/>
        <v>19.26494815765338</v>
      </c>
      <c r="X19" s="35">
        <f t="shared" si="11"/>
        <v>22.616293024371743</v>
      </c>
      <c r="Y19" s="60">
        <f t="shared" si="12"/>
        <v>203.65134227964367</v>
      </c>
      <c r="AA19" s="60">
        <f>Y19*'Coeff  de pointe'!$F$60</f>
        <v>283.4994090913216</v>
      </c>
    </row>
    <row r="20" spans="3:27" ht="12.75">
      <c r="C20" s="28">
        <f t="shared" si="2"/>
        <v>7</v>
      </c>
      <c r="D20" s="73">
        <f t="shared" si="3"/>
        <v>0.19117647058823528</v>
      </c>
      <c r="E20" s="74">
        <f t="shared" si="4"/>
        <v>-0.5035341138287572</v>
      </c>
      <c r="F20" s="11">
        <v>28.18</v>
      </c>
      <c r="G20" s="30">
        <f t="shared" si="5"/>
        <v>26.349883307194553</v>
      </c>
      <c r="K20" s="28">
        <f t="shared" si="6"/>
        <v>7</v>
      </c>
      <c r="L20" s="73">
        <f t="shared" si="7"/>
        <v>0.1511627906976744</v>
      </c>
      <c r="M20" s="34">
        <f t="shared" si="13"/>
        <v>-0.6362582274197154</v>
      </c>
      <c r="N20" s="11">
        <v>115</v>
      </c>
      <c r="O20" s="30">
        <f t="shared" si="8"/>
        <v>12.771208226221079</v>
      </c>
      <c r="P20" s="30">
        <f t="shared" si="9"/>
        <v>12.404577105473573</v>
      </c>
      <c r="Q20"/>
      <c r="S20" s="1"/>
      <c r="T20" s="50">
        <f t="shared" si="14"/>
        <v>0.93</v>
      </c>
      <c r="U20" s="29">
        <f t="shared" si="0"/>
        <v>2.6231941186130214</v>
      </c>
      <c r="V20" s="30">
        <f t="shared" si="10"/>
        <v>67.87201609895715</v>
      </c>
      <c r="W20" s="30">
        <f t="shared" si="1"/>
        <v>19.419153784118315</v>
      </c>
      <c r="X20" s="35">
        <f t="shared" si="11"/>
        <v>23.56784585803409</v>
      </c>
      <c r="Y20" s="60">
        <f t="shared" si="12"/>
        <v>212.21972311979766</v>
      </c>
      <c r="AA20" s="60">
        <f>Y20*'Coeff  de pointe'!$F$60</f>
        <v>295.4272995626621</v>
      </c>
    </row>
    <row r="21" spans="3:27" ht="12.75">
      <c r="C21" s="28">
        <f t="shared" si="2"/>
        <v>8</v>
      </c>
      <c r="D21" s="73">
        <f t="shared" si="3"/>
        <v>0.22058823529411764</v>
      </c>
      <c r="E21" s="74">
        <f t="shared" si="4"/>
        <v>-0.4130744197735964</v>
      </c>
      <c r="F21" s="11">
        <v>28.3</v>
      </c>
      <c r="G21" s="30">
        <f t="shared" si="5"/>
        <v>27.551164374697926</v>
      </c>
      <c r="K21" s="28">
        <f t="shared" si="6"/>
        <v>8</v>
      </c>
      <c r="L21" s="73">
        <f>(K21-0.5)/COUNT($K$14:$K$56)</f>
        <v>0.1744186046511628</v>
      </c>
      <c r="M21" s="34">
        <f t="shared" si="13"/>
        <v>-0.5574976005317674</v>
      </c>
      <c r="N21" s="11">
        <v>116</v>
      </c>
      <c r="O21" s="30">
        <f t="shared" si="8"/>
        <v>12.882262210796917</v>
      </c>
      <c r="P21" s="30">
        <f t="shared" si="9"/>
        <v>12.574075658577467</v>
      </c>
      <c r="Q21"/>
      <c r="S21" s="1"/>
      <c r="T21" s="50">
        <f t="shared" si="14"/>
        <v>0.935</v>
      </c>
      <c r="U21" s="29">
        <f t="shared" si="0"/>
        <v>2.6999518361572314</v>
      </c>
      <c r="V21" s="30">
        <f t="shared" si="10"/>
        <v>68.8913385036339</v>
      </c>
      <c r="W21" s="30">
        <f t="shared" si="1"/>
        <v>19.584341931767398</v>
      </c>
      <c r="X21" s="35">
        <f t="shared" si="11"/>
        <v>24.587168262710854</v>
      </c>
      <c r="Y21" s="60">
        <f t="shared" si="12"/>
        <v>221.39834384709542</v>
      </c>
      <c r="AA21" s="60">
        <f>Y21*'Coeff  de pointe'!$F$60</f>
        <v>308.2046941201168</v>
      </c>
    </row>
    <row r="22" spans="3:27" ht="12.75">
      <c r="C22" s="28">
        <f t="shared" si="2"/>
        <v>9</v>
      </c>
      <c r="D22" s="73">
        <f t="shared" si="3"/>
        <v>0.25</v>
      </c>
      <c r="E22" s="74">
        <f t="shared" si="4"/>
        <v>-0.32663425997828094</v>
      </c>
      <c r="F22" s="11">
        <v>29.1</v>
      </c>
      <c r="G22" s="30">
        <f t="shared" si="5"/>
        <v>28.699067078975922</v>
      </c>
      <c r="K22" s="28">
        <f t="shared" si="6"/>
        <v>9</v>
      </c>
      <c r="L22" s="73">
        <f aca="true" t="shared" si="15" ref="L22:L56">(K22-0.5)/COUNT($K$14:$K$56)</f>
        <v>0.19767441860465115</v>
      </c>
      <c r="M22" s="34">
        <f t="shared" si="13"/>
        <v>-0.483125874871362</v>
      </c>
      <c r="N22" s="11">
        <v>119</v>
      </c>
      <c r="O22" s="30">
        <f t="shared" si="8"/>
        <v>13.215424164524421</v>
      </c>
      <c r="P22" s="30">
        <f t="shared" si="9"/>
        <v>12.734128979499006</v>
      </c>
      <c r="Q22"/>
      <c r="S22" s="1"/>
      <c r="T22" s="50">
        <f t="shared" si="14"/>
        <v>0.9400000000000001</v>
      </c>
      <c r="U22" s="29">
        <f t="shared" si="0"/>
        <v>2.7826325333778024</v>
      </c>
      <c r="V22" s="30">
        <f t="shared" si="10"/>
        <v>69.9893165286147</v>
      </c>
      <c r="W22" s="30">
        <f t="shared" si="1"/>
        <v>19.762276759132927</v>
      </c>
      <c r="X22" s="35">
        <f t="shared" si="11"/>
        <v>25.68514628769163</v>
      </c>
      <c r="Y22" s="60">
        <f t="shared" si="12"/>
        <v>231.28522930351951</v>
      </c>
      <c r="AA22" s="60">
        <f>Y22*'Coeff  de pointe'!$F$60</f>
        <v>321.9680514016071</v>
      </c>
    </row>
    <row r="23" spans="3:27" ht="13.5" thickBot="1">
      <c r="C23" s="28">
        <f t="shared" si="2"/>
        <v>10</v>
      </c>
      <c r="D23" s="73">
        <f t="shared" si="3"/>
        <v>0.27941176470588236</v>
      </c>
      <c r="E23" s="74">
        <f t="shared" si="4"/>
        <v>-0.2430000799103677</v>
      </c>
      <c r="F23" s="11">
        <v>29.482999999999997</v>
      </c>
      <c r="G23" s="30">
        <f t="shared" si="5"/>
        <v>29.8097071066825</v>
      </c>
      <c r="K23" s="28">
        <f t="shared" si="6"/>
        <v>10</v>
      </c>
      <c r="L23" s="73">
        <f t="shared" si="15"/>
        <v>0.22093023255813954</v>
      </c>
      <c r="M23" s="34">
        <f t="shared" si="13"/>
        <v>-0.41204893182258895</v>
      </c>
      <c r="N23" s="11">
        <v>120</v>
      </c>
      <c r="O23" s="30">
        <f t="shared" si="8"/>
        <v>13.326478149100257</v>
      </c>
      <c r="P23" s="30">
        <f t="shared" si="9"/>
        <v>12.887091690460597</v>
      </c>
      <c r="Q23"/>
      <c r="S23" s="1"/>
      <c r="T23" s="50">
        <f t="shared" si="14"/>
        <v>0.9450000000000001</v>
      </c>
      <c r="U23" s="29">
        <f t="shared" si="0"/>
        <v>2.872270256310787</v>
      </c>
      <c r="V23" s="30">
        <f t="shared" si="10"/>
        <v>71.17968203469131</v>
      </c>
      <c r="W23" s="30">
        <f t="shared" si="1"/>
        <v>19.9551836079101</v>
      </c>
      <c r="X23" s="35">
        <f t="shared" si="11"/>
        <v>26.875511793768247</v>
      </c>
      <c r="Y23" s="60">
        <f t="shared" si="12"/>
        <v>242.00402980962613</v>
      </c>
      <c r="AA23" s="60">
        <f>Y23*'Coeff  de pointe'!$F$60</f>
        <v>336.8895028177058</v>
      </c>
    </row>
    <row r="24" spans="3:30" ht="13.5" thickBot="1">
      <c r="C24" s="28">
        <f t="shared" si="2"/>
        <v>11</v>
      </c>
      <c r="D24" s="73">
        <f t="shared" si="3"/>
        <v>0.3088235294117647</v>
      </c>
      <c r="E24" s="74">
        <f t="shared" si="4"/>
        <v>-0.16125560917937515</v>
      </c>
      <c r="F24" s="11">
        <v>31.067</v>
      </c>
      <c r="G24" s="30">
        <f t="shared" si="5"/>
        <v>30.895252288853307</v>
      </c>
      <c r="K24" s="28">
        <f t="shared" si="6"/>
        <v>11</v>
      </c>
      <c r="L24" s="73">
        <f t="shared" si="15"/>
        <v>0.2441860465116279</v>
      </c>
      <c r="M24" s="34">
        <f t="shared" si="13"/>
        <v>-0.3434654828664524</v>
      </c>
      <c r="N24" s="11">
        <v>122</v>
      </c>
      <c r="O24" s="30">
        <f t="shared" si="8"/>
        <v>13.548586118251928</v>
      </c>
      <c r="P24" s="30">
        <f t="shared" si="9"/>
        <v>13.034688222182956</v>
      </c>
      <c r="Q24"/>
      <c r="S24" s="1">
        <f>1/(1-T24)</f>
        <v>20.00000000000003</v>
      </c>
      <c r="T24" s="50">
        <f t="shared" si="14"/>
        <v>0.9500000000000001</v>
      </c>
      <c r="U24" s="29">
        <f t="shared" si="0"/>
        <v>2.970195249042166</v>
      </c>
      <c r="V24" s="30">
        <f t="shared" si="10"/>
        <v>72.4801003152559</v>
      </c>
      <c r="W24" s="30">
        <f t="shared" si="1"/>
        <v>20.165925259373743</v>
      </c>
      <c r="X24" s="62">
        <f t="shared" si="11"/>
        <v>28.175930074332825</v>
      </c>
      <c r="Y24" s="67">
        <f t="shared" si="12"/>
        <v>253.71381478970991</v>
      </c>
      <c r="AA24" s="61">
        <f>Y24*'Coeff  de pointe'!$F$60</f>
        <v>353.1904860829264</v>
      </c>
      <c r="AC24" s="60">
        <f>' Gumbel_Qp'!F68</f>
        <v>280.0987790804397</v>
      </c>
      <c r="AD24">
        <f>AA24/AC24</f>
        <v>1.260949752235428</v>
      </c>
    </row>
    <row r="25" spans="3:27" ht="12.75">
      <c r="C25" s="28">
        <f t="shared" si="2"/>
        <v>12</v>
      </c>
      <c r="D25" s="73">
        <f t="shared" si="3"/>
        <v>0.3382352941176471</v>
      </c>
      <c r="E25" s="74">
        <f t="shared" si="4"/>
        <v>-0.08067034689478633</v>
      </c>
      <c r="F25" s="11">
        <v>32.583</v>
      </c>
      <c r="G25" s="30">
        <f t="shared" si="5"/>
        <v>31.965403486172637</v>
      </c>
      <c r="K25" s="28">
        <f t="shared" si="6"/>
        <v>11</v>
      </c>
      <c r="L25" s="73">
        <f t="shared" si="15"/>
        <v>0.2441860465116279</v>
      </c>
      <c r="M25" s="34">
        <f t="shared" si="13"/>
        <v>-0.3434654828664524</v>
      </c>
      <c r="N25" s="11">
        <v>122</v>
      </c>
      <c r="O25" s="30">
        <f t="shared" si="8"/>
        <v>13.548586118251928</v>
      </c>
      <c r="P25" s="30">
        <f t="shared" si="9"/>
        <v>13.034688222182956</v>
      </c>
      <c r="Q25"/>
      <c r="S25" s="1"/>
      <c r="T25" s="50">
        <f t="shared" si="14"/>
        <v>0.9550000000000001</v>
      </c>
      <c r="U25" s="29">
        <f t="shared" si="0"/>
        <v>3.0781591535785773</v>
      </c>
      <c r="V25" s="30">
        <f t="shared" si="10"/>
        <v>73.91383271782458</v>
      </c>
      <c r="W25" s="30">
        <f t="shared" si="1"/>
        <v>20.398271373535625</v>
      </c>
      <c r="X25" s="62">
        <f t="shared" si="11"/>
        <v>29.609662476901498</v>
      </c>
      <c r="Y25" s="63">
        <f t="shared" si="12"/>
        <v>266.6240440628399</v>
      </c>
      <c r="AA25" s="60">
        <f>Y25*'Coeff  de pointe'!$F$60</f>
        <v>371.1625864835221</v>
      </c>
    </row>
    <row r="26" spans="3:27" ht="12.75">
      <c r="C26" s="28">
        <f t="shared" si="2"/>
        <v>13</v>
      </c>
      <c r="D26" s="73">
        <f t="shared" si="3"/>
        <v>0.36764705882352944</v>
      </c>
      <c r="E26" s="74">
        <f t="shared" si="4"/>
        <v>-0.0006316807556018817</v>
      </c>
      <c r="F26" s="11">
        <v>32.88</v>
      </c>
      <c r="G26" s="30">
        <f t="shared" si="5"/>
        <v>33.02829602970253</v>
      </c>
      <c r="K26" s="28">
        <f t="shared" si="6"/>
        <v>13</v>
      </c>
      <c r="L26" s="73">
        <f t="shared" si="15"/>
        <v>0.29069767441860467</v>
      </c>
      <c r="M26" s="34">
        <f t="shared" si="13"/>
        <v>-0.21145265543554306</v>
      </c>
      <c r="N26" s="11">
        <v>124</v>
      </c>
      <c r="O26" s="30">
        <f t="shared" si="8"/>
        <v>13.7706940874036</v>
      </c>
      <c r="P26" s="30">
        <f t="shared" si="9"/>
        <v>13.318789353989933</v>
      </c>
      <c r="Q26"/>
      <c r="S26" s="1"/>
      <c r="T26" s="50">
        <f t="shared" si="14"/>
        <v>0.9600000000000001</v>
      </c>
      <c r="U26" s="29">
        <f t="shared" si="0"/>
        <v>3.198534261445388</v>
      </c>
      <c r="V26" s="30">
        <f t="shared" si="10"/>
        <v>75.51238265312392</v>
      </c>
      <c r="W26" s="30">
        <f t="shared" si="1"/>
        <v>20.6573272929632</v>
      </c>
      <c r="X26" s="62">
        <f t="shared" si="11"/>
        <v>31.208212412200837</v>
      </c>
      <c r="Y26" s="63">
        <f t="shared" si="12"/>
        <v>281.0183941746788</v>
      </c>
      <c r="AA26" s="60">
        <f>Y26*'Coeff  de pointe'!$F$60</f>
        <v>391.2007050899607</v>
      </c>
    </row>
    <row r="27" spans="3:27" ht="12.75">
      <c r="C27" s="28">
        <f t="shared" si="2"/>
        <v>14</v>
      </c>
      <c r="D27" s="73">
        <f t="shared" si="3"/>
        <v>0.39705882352941174</v>
      </c>
      <c r="E27" s="74">
        <f t="shared" si="4"/>
        <v>0.07939950546967164</v>
      </c>
      <c r="F27" s="11">
        <v>33.632999999999996</v>
      </c>
      <c r="G27" s="30">
        <f t="shared" si="5"/>
        <v>34.09108924193287</v>
      </c>
      <c r="K27" s="28">
        <f t="shared" si="6"/>
        <v>13</v>
      </c>
      <c r="L27" s="73">
        <f t="shared" si="15"/>
        <v>0.29069767441860467</v>
      </c>
      <c r="M27" s="34">
        <f t="shared" si="13"/>
        <v>-0.21145265543554306</v>
      </c>
      <c r="N27" s="11">
        <v>124</v>
      </c>
      <c r="O27" s="30">
        <f t="shared" si="8"/>
        <v>13.7706940874036</v>
      </c>
      <c r="P27" s="30">
        <f t="shared" si="9"/>
        <v>13.318789353989933</v>
      </c>
      <c r="Q27"/>
      <c r="S27" s="1"/>
      <c r="T27" s="50">
        <f t="shared" si="14"/>
        <v>0.9650000000000001</v>
      </c>
      <c r="U27" s="29">
        <f t="shared" si="0"/>
        <v>3.3346465154361984</v>
      </c>
      <c r="V27" s="30">
        <f t="shared" si="10"/>
        <v>77.31991777119171</v>
      </c>
      <c r="W27" s="30">
        <f t="shared" si="1"/>
        <v>20.950250686576798</v>
      </c>
      <c r="X27" s="62">
        <f t="shared" si="11"/>
        <v>33.01574753026863</v>
      </c>
      <c r="Y27" s="63">
        <f t="shared" si="12"/>
        <v>297.29457845542817</v>
      </c>
      <c r="AA27" s="60">
        <f>Y27*'Coeff  de pointe'!$F$60</f>
        <v>413.85849155089056</v>
      </c>
    </row>
    <row r="28" spans="3:27" ht="12.75">
      <c r="C28" s="28">
        <f t="shared" si="2"/>
        <v>15</v>
      </c>
      <c r="D28" s="73">
        <f t="shared" si="3"/>
        <v>0.4264705882352941</v>
      </c>
      <c r="E28" s="74">
        <f t="shared" si="4"/>
        <v>0.1599201032684791</v>
      </c>
      <c r="F28" s="11">
        <v>35.02</v>
      </c>
      <c r="G28" s="30">
        <f t="shared" si="5"/>
        <v>35.16038171180104</v>
      </c>
      <c r="K28" s="28">
        <f t="shared" si="6"/>
        <v>13</v>
      </c>
      <c r="L28" s="73">
        <f t="shared" si="15"/>
        <v>0.29069767441860467</v>
      </c>
      <c r="M28" s="34">
        <f t="shared" si="13"/>
        <v>-0.21145265543554306</v>
      </c>
      <c r="N28" s="11">
        <v>124</v>
      </c>
      <c r="O28" s="30">
        <f t="shared" si="8"/>
        <v>13.7706940874036</v>
      </c>
      <c r="P28" s="30">
        <f t="shared" si="9"/>
        <v>13.318789353989933</v>
      </c>
      <c r="Q28"/>
      <c r="S28" s="1"/>
      <c r="T28" s="50">
        <f t="shared" si="14"/>
        <v>0.9700000000000001</v>
      </c>
      <c r="U28" s="29">
        <f t="shared" si="0"/>
        <v>3.4913669500837896</v>
      </c>
      <c r="V28" s="30">
        <f t="shared" si="10"/>
        <v>79.40112413607562</v>
      </c>
      <c r="W28" s="30">
        <f t="shared" si="1"/>
        <v>21.287524372226507</v>
      </c>
      <c r="X28" s="62">
        <f t="shared" si="11"/>
        <v>35.09695389515252</v>
      </c>
      <c r="Y28" s="63">
        <f t="shared" si="12"/>
        <v>316.0350709540354</v>
      </c>
      <c r="AA28" s="60">
        <f>Y28*'Coeff  de pointe'!$F$60</f>
        <v>439.9467976232368</v>
      </c>
    </row>
    <row r="29" spans="3:27" ht="12.75">
      <c r="C29" s="28">
        <f t="shared" si="2"/>
        <v>16</v>
      </c>
      <c r="D29" s="73">
        <f t="shared" si="3"/>
        <v>0.45588235294117646</v>
      </c>
      <c r="E29" s="74">
        <f t="shared" si="4"/>
        <v>0.24140872272065303</v>
      </c>
      <c r="F29" s="11">
        <v>35.367000000000004</v>
      </c>
      <c r="G29" s="30">
        <f t="shared" si="5"/>
        <v>36.2425292559348</v>
      </c>
      <c r="K29" s="28">
        <f t="shared" si="6"/>
        <v>16</v>
      </c>
      <c r="L29" s="73">
        <f t="shared" si="15"/>
        <v>0.36046511627906974</v>
      </c>
      <c r="M29" s="34">
        <f t="shared" si="13"/>
        <v>-0.02015559614079967</v>
      </c>
      <c r="N29" s="11">
        <v>125</v>
      </c>
      <c r="O29" s="30">
        <f t="shared" si="8"/>
        <v>13.881748071979434</v>
      </c>
      <c r="P29" s="30">
        <f t="shared" si="9"/>
        <v>13.730474431225527</v>
      </c>
      <c r="Q29"/>
      <c r="S29" s="1">
        <f>1/(1-T29)</f>
        <v>40.00000000000014</v>
      </c>
      <c r="T29" s="50">
        <f t="shared" si="14"/>
        <v>0.9750000000000001</v>
      </c>
      <c r="U29" s="29">
        <f t="shared" si="0"/>
        <v>3.6762472579541803</v>
      </c>
      <c r="V29" s="30">
        <f t="shared" si="10"/>
        <v>81.85628624908772</v>
      </c>
      <c r="W29" s="30">
        <f t="shared" si="1"/>
        <v>21.685400137309184</v>
      </c>
      <c r="X29" s="62">
        <f t="shared" si="11"/>
        <v>37.552116008164596</v>
      </c>
      <c r="Y29" s="63">
        <f t="shared" si="12"/>
        <v>338.14289646240803</v>
      </c>
      <c r="AA29" s="60">
        <f>Y29*'Coeff  de pointe'!$F$60</f>
        <v>470.72270804817964</v>
      </c>
    </row>
    <row r="30" spans="3:27" ht="12.75">
      <c r="C30" s="28">
        <f t="shared" si="2"/>
        <v>17</v>
      </c>
      <c r="D30" s="73">
        <f t="shared" si="3"/>
        <v>0.4852941176470588</v>
      </c>
      <c r="E30" s="74">
        <f t="shared" si="4"/>
        <v>0.32434585805489075</v>
      </c>
      <c r="F30" s="11">
        <v>35.767</v>
      </c>
      <c r="G30" s="30">
        <f t="shared" si="5"/>
        <v>37.34391271196586</v>
      </c>
      <c r="K30" s="28">
        <f t="shared" si="6"/>
        <v>17</v>
      </c>
      <c r="L30" s="73">
        <f t="shared" si="15"/>
        <v>0.38372093023255816</v>
      </c>
      <c r="M30" s="34">
        <f t="shared" si="13"/>
        <v>0.04307480646009497</v>
      </c>
      <c r="N30" s="11">
        <v>128</v>
      </c>
      <c r="O30" s="30">
        <f t="shared" si="8"/>
        <v>14.214910025706942</v>
      </c>
      <c r="P30" s="30">
        <f t="shared" si="9"/>
        <v>13.866550820869758</v>
      </c>
      <c r="Q30"/>
      <c r="S30" s="1">
        <f>1/(1-T30)</f>
        <v>50.000000000000234</v>
      </c>
      <c r="T30" s="50">
        <f t="shared" si="14"/>
        <v>0.9800000000000001</v>
      </c>
      <c r="U30" s="29">
        <f t="shared" si="0"/>
        <v>3.901938657935839</v>
      </c>
      <c r="V30" s="30">
        <f t="shared" si="10"/>
        <v>84.8534089867677</v>
      </c>
      <c r="W30" s="30">
        <f t="shared" si="1"/>
        <v>22.17110431789306</v>
      </c>
      <c r="X30" s="62">
        <f t="shared" si="11"/>
        <v>40.54923874584458</v>
      </c>
      <c r="Y30" s="63">
        <f t="shared" si="12"/>
        <v>365.1308766697579</v>
      </c>
      <c r="AA30" s="60">
        <f>Y30*'Coeff  de pointe'!$F$60</f>
        <v>508.2921949747422</v>
      </c>
    </row>
    <row r="31" spans="3:27" ht="13.5" thickBot="1">
      <c r="C31" s="28">
        <f t="shared" si="2"/>
        <v>18</v>
      </c>
      <c r="D31" s="73">
        <f t="shared" si="3"/>
        <v>0.5147058823529411</v>
      </c>
      <c r="E31" s="74">
        <f t="shared" si="4"/>
        <v>0.4092327311647044</v>
      </c>
      <c r="F31" s="11">
        <v>35.917</v>
      </c>
      <c r="G31" s="30">
        <f t="shared" si="5"/>
        <v>38.47118817549107</v>
      </c>
      <c r="K31" s="28">
        <f t="shared" si="6"/>
        <v>17</v>
      </c>
      <c r="L31" s="73">
        <f t="shared" si="15"/>
        <v>0.38372093023255816</v>
      </c>
      <c r="M31" s="34">
        <f t="shared" si="13"/>
        <v>0.04307480646009497</v>
      </c>
      <c r="N31" s="11">
        <v>128</v>
      </c>
      <c r="O31" s="30">
        <f t="shared" si="8"/>
        <v>14.214910025706942</v>
      </c>
      <c r="P31" s="30">
        <f t="shared" si="9"/>
        <v>13.866550820869758</v>
      </c>
      <c r="Q31"/>
      <c r="S31" s="1"/>
      <c r="T31" s="50">
        <f t="shared" si="14"/>
        <v>0.9850000000000001</v>
      </c>
      <c r="U31" s="29">
        <f t="shared" si="0"/>
        <v>4.19215777654212</v>
      </c>
      <c r="V31" s="30">
        <f t="shared" si="10"/>
        <v>88.7074429435557</v>
      </c>
      <c r="W31" s="30">
        <f t="shared" si="1"/>
        <v>22.79567680582966</v>
      </c>
      <c r="X31" s="62">
        <f t="shared" si="11"/>
        <v>44.403272702632556</v>
      </c>
      <c r="Y31" s="63">
        <f t="shared" si="12"/>
        <v>399.8350250306497</v>
      </c>
      <c r="AA31" s="60">
        <f>Y31*'Coeff  de pointe'!$F$60</f>
        <v>556.6032222589155</v>
      </c>
    </row>
    <row r="32" spans="3:30" ht="13.5" thickBot="1">
      <c r="C32" s="28">
        <f t="shared" si="2"/>
        <v>19</v>
      </c>
      <c r="D32" s="73">
        <f t="shared" si="3"/>
        <v>0.5441176470588235</v>
      </c>
      <c r="E32" s="74">
        <f t="shared" si="4"/>
        <v>0.4966108137074337</v>
      </c>
      <c r="F32" s="11">
        <v>38.417</v>
      </c>
      <c r="G32" s="30">
        <f t="shared" si="5"/>
        <v>39.63154624843924</v>
      </c>
      <c r="K32" s="28">
        <f t="shared" si="6"/>
        <v>17</v>
      </c>
      <c r="L32" s="73">
        <f t="shared" si="15"/>
        <v>0.38372093023255816</v>
      </c>
      <c r="M32" s="34">
        <f t="shared" si="13"/>
        <v>0.04307480646009497</v>
      </c>
      <c r="N32" s="11">
        <v>128</v>
      </c>
      <c r="O32" s="30">
        <f t="shared" si="8"/>
        <v>14.214910025706942</v>
      </c>
      <c r="P32" s="30">
        <f t="shared" si="9"/>
        <v>13.866550820869758</v>
      </c>
      <c r="Q32"/>
      <c r="S32" s="1">
        <f>1/(1-T32)</f>
        <v>100.00000000000102</v>
      </c>
      <c r="T32" s="50">
        <f t="shared" si="14"/>
        <v>0.9900000000000001</v>
      </c>
      <c r="U32" s="29">
        <f t="shared" si="0"/>
        <v>4.60014922677659</v>
      </c>
      <c r="V32" s="30">
        <f t="shared" si="10"/>
        <v>94.12546264823271</v>
      </c>
      <c r="W32" s="30">
        <f t="shared" si="1"/>
        <v>23.67370385088971</v>
      </c>
      <c r="X32" s="62">
        <f t="shared" si="11"/>
        <v>49.82129240730954</v>
      </c>
      <c r="Y32" s="67">
        <f t="shared" si="12"/>
        <v>448.62228579730123</v>
      </c>
      <c r="AA32" s="61">
        <f>Y32*'Coeff  de pointe'!$F$60</f>
        <v>624.519099678165</v>
      </c>
      <c r="AC32" s="60">
        <f>' Gumbel_Qp'!G68</f>
        <v>342.3238940741745</v>
      </c>
      <c r="AD32">
        <f>AA32/AC32</f>
        <v>1.8243514708992083</v>
      </c>
    </row>
    <row r="33" spans="3:22" ht="12.75">
      <c r="C33" s="28">
        <f t="shared" si="2"/>
        <v>20</v>
      </c>
      <c r="D33" s="73">
        <f t="shared" si="3"/>
        <v>0.5735294117647058</v>
      </c>
      <c r="E33" s="74">
        <f t="shared" si="4"/>
        <v>0.5870840055414098</v>
      </c>
      <c r="F33" s="11">
        <v>38.517</v>
      </c>
      <c r="G33" s="30">
        <f t="shared" si="5"/>
        <v>40.83300656291348</v>
      </c>
      <c r="K33" s="28">
        <f t="shared" si="6"/>
        <v>20</v>
      </c>
      <c r="L33" s="73">
        <f t="shared" si="15"/>
        <v>0.45348837209302323</v>
      </c>
      <c r="M33" s="34">
        <f t="shared" si="13"/>
        <v>0.23472833387477082</v>
      </c>
      <c r="N33" s="11">
        <v>129</v>
      </c>
      <c r="O33" s="30">
        <f t="shared" si="8"/>
        <v>14.325964010282776</v>
      </c>
      <c r="P33" s="30">
        <f t="shared" si="9"/>
        <v>14.279003043225238</v>
      </c>
      <c r="Q33"/>
      <c r="S33" s="45"/>
      <c r="T33" s="8"/>
      <c r="U33" s="8"/>
      <c r="V33" s="11"/>
    </row>
    <row r="34" spans="3:23" ht="13.5" thickBot="1">
      <c r="C34" s="28">
        <f t="shared" si="2"/>
        <v>21</v>
      </c>
      <c r="D34" s="73">
        <f t="shared" si="3"/>
        <v>0.6029411764705882</v>
      </c>
      <c r="E34" s="74">
        <f t="shared" si="4"/>
        <v>0.6813458144809069</v>
      </c>
      <c r="F34" s="11">
        <v>40.25</v>
      </c>
      <c r="G34" s="30">
        <f t="shared" si="5"/>
        <v>42.084778721225106</v>
      </c>
      <c r="K34" s="28">
        <f t="shared" si="6"/>
        <v>20</v>
      </c>
      <c r="L34" s="73">
        <f t="shared" si="15"/>
        <v>0.45348837209302323</v>
      </c>
      <c r="M34" s="34">
        <f t="shared" si="13"/>
        <v>0.23472833387477082</v>
      </c>
      <c r="N34" s="11">
        <v>129</v>
      </c>
      <c r="O34" s="30">
        <f t="shared" si="8"/>
        <v>14.325964010282776</v>
      </c>
      <c r="P34" s="30">
        <f t="shared" si="9"/>
        <v>14.279003043225238</v>
      </c>
      <c r="Q34"/>
      <c r="T34" s="8"/>
      <c r="U34" s="8"/>
      <c r="V34" s="29"/>
      <c r="W34" s="49"/>
    </row>
    <row r="35" spans="3:23" ht="12.75">
      <c r="C35" s="28">
        <f t="shared" si="2"/>
        <v>22</v>
      </c>
      <c r="D35" s="73">
        <f t="shared" si="3"/>
        <v>0.6323529411764706</v>
      </c>
      <c r="E35" s="74">
        <f t="shared" si="4"/>
        <v>0.7802147275288004</v>
      </c>
      <c r="F35" s="11">
        <v>40.86</v>
      </c>
      <c r="G35" s="30">
        <f t="shared" si="5"/>
        <v>43.39773201660823</v>
      </c>
      <c r="K35" s="28">
        <f t="shared" si="6"/>
        <v>22</v>
      </c>
      <c r="L35" s="73">
        <f t="shared" si="15"/>
        <v>0.5</v>
      </c>
      <c r="M35" s="34">
        <f t="shared" si="13"/>
        <v>0.36651292058166435</v>
      </c>
      <c r="N35" s="11">
        <v>133</v>
      </c>
      <c r="O35" s="30">
        <f t="shared" si="8"/>
        <v>14.770179948586119</v>
      </c>
      <c r="P35" s="30">
        <f t="shared" si="9"/>
        <v>14.56261298452233</v>
      </c>
      <c r="Q35"/>
      <c r="T35" s="16" t="s">
        <v>49</v>
      </c>
      <c r="U35" s="17"/>
      <c r="V35" s="18"/>
      <c r="W35" s="52"/>
    </row>
    <row r="36" spans="3:23" ht="12.75">
      <c r="C36" s="28">
        <f t="shared" si="2"/>
        <v>23</v>
      </c>
      <c r="D36" s="73">
        <f t="shared" si="3"/>
        <v>0.6617647058823529</v>
      </c>
      <c r="E36" s="74">
        <f t="shared" si="4"/>
        <v>0.8846825373688825</v>
      </c>
      <c r="F36" s="11">
        <v>40.983</v>
      </c>
      <c r="G36" s="30">
        <f t="shared" si="5"/>
        <v>44.785037196392594</v>
      </c>
      <c r="K36" s="28">
        <f t="shared" si="6"/>
        <v>23</v>
      </c>
      <c r="L36" s="73">
        <f t="shared" si="15"/>
        <v>0.5232558139534884</v>
      </c>
      <c r="M36" s="34">
        <f t="shared" si="13"/>
        <v>0.4343511107136253</v>
      </c>
      <c r="N36" s="11">
        <v>135</v>
      </c>
      <c r="O36" s="30">
        <f t="shared" si="8"/>
        <v>14.992287917737789</v>
      </c>
      <c r="P36" s="30">
        <f t="shared" si="9"/>
        <v>14.708605665470806</v>
      </c>
      <c r="Q36"/>
      <c r="T36" s="23"/>
      <c r="U36" s="20"/>
      <c r="V36" s="22"/>
      <c r="W36" s="52"/>
    </row>
    <row r="37" spans="3:23" ht="12.75">
      <c r="C37" s="28">
        <f t="shared" si="2"/>
        <v>24</v>
      </c>
      <c r="D37" s="73">
        <f t="shared" si="3"/>
        <v>0.6911764705882353</v>
      </c>
      <c r="E37" s="74">
        <f t="shared" si="4"/>
        <v>0.9959832206609387</v>
      </c>
      <c r="F37" s="11">
        <v>41.85</v>
      </c>
      <c r="G37" s="30">
        <f t="shared" si="5"/>
        <v>46.263081147739655</v>
      </c>
      <c r="K37" s="28">
        <f t="shared" si="6"/>
        <v>24</v>
      </c>
      <c r="L37" s="73">
        <f t="shared" si="15"/>
        <v>0.5465116279069767</v>
      </c>
      <c r="M37" s="34">
        <f t="shared" si="13"/>
        <v>0.503850515585057</v>
      </c>
      <c r="N37" s="11">
        <v>136</v>
      </c>
      <c r="O37" s="30">
        <f t="shared" si="8"/>
        <v>15.103341902313627</v>
      </c>
      <c r="P37" s="30">
        <f t="shared" si="9"/>
        <v>14.8581734004261</v>
      </c>
      <c r="Q37"/>
      <c r="T37" s="23" t="s">
        <v>50</v>
      </c>
      <c r="U37" s="48" t="s">
        <v>25</v>
      </c>
      <c r="V37" s="22"/>
      <c r="W37" s="52"/>
    </row>
    <row r="38" spans="3:23" ht="13.5" thickBot="1">
      <c r="C38" s="28">
        <f t="shared" si="2"/>
        <v>25</v>
      </c>
      <c r="D38" s="73">
        <f t="shared" si="3"/>
        <v>0.7205882352941176</v>
      </c>
      <c r="E38" s="74">
        <f t="shared" si="4"/>
        <v>1.1156951522565817</v>
      </c>
      <c r="F38" s="11">
        <v>45.983</v>
      </c>
      <c r="G38" s="30">
        <f t="shared" si="5"/>
        <v>47.852824275683616</v>
      </c>
      <c r="K38" s="28">
        <f t="shared" si="6"/>
        <v>25</v>
      </c>
      <c r="L38" s="73">
        <f t="shared" si="15"/>
        <v>0.5697674418604651</v>
      </c>
      <c r="M38" s="34">
        <f t="shared" si="13"/>
        <v>0.5753161493569112</v>
      </c>
      <c r="N38" s="11">
        <v>139</v>
      </c>
      <c r="O38" s="30">
        <f t="shared" si="8"/>
        <v>15.436503856041131</v>
      </c>
      <c r="P38" s="30">
        <f t="shared" si="9"/>
        <v>15.01197260187501</v>
      </c>
      <c r="Q38"/>
      <c r="T38" s="36">
        <f>SLOPE(V14:V32,U14:U32)</f>
        <v>13.279738341485544</v>
      </c>
      <c r="U38" s="37">
        <f>W14-T38*U14</f>
        <v>-11.267485656070626</v>
      </c>
      <c r="V38" s="26"/>
      <c r="W38" s="52"/>
    </row>
    <row r="39" spans="3:23" ht="12.75">
      <c r="C39" s="28">
        <f t="shared" si="2"/>
        <v>26</v>
      </c>
      <c r="D39" s="73">
        <f t="shared" si="3"/>
        <v>0.75</v>
      </c>
      <c r="E39" s="74">
        <f t="shared" si="4"/>
        <v>1.2458993237072382</v>
      </c>
      <c r="F39" s="11">
        <v>46.382999999999996</v>
      </c>
      <c r="G39" s="30">
        <f t="shared" si="5"/>
        <v>49.58190160351827</v>
      </c>
      <c r="K39" s="28">
        <f t="shared" si="6"/>
        <v>26</v>
      </c>
      <c r="L39" s="73">
        <f t="shared" si="15"/>
        <v>0.5930232558139535</v>
      </c>
      <c r="M39" s="34">
        <f t="shared" si="13"/>
        <v>0.6490888347027974</v>
      </c>
      <c r="N39" s="11">
        <v>140</v>
      </c>
      <c r="O39" s="30">
        <f t="shared" si="8"/>
        <v>15.547557840616967</v>
      </c>
      <c r="P39" s="30">
        <f t="shared" si="9"/>
        <v>15.17073674480783</v>
      </c>
      <c r="Q39"/>
      <c r="U39" s="51"/>
      <c r="V39" s="44"/>
      <c r="W39" s="41"/>
    </row>
    <row r="40" spans="3:23" ht="12.75">
      <c r="C40" s="28">
        <f t="shared" si="2"/>
        <v>27</v>
      </c>
      <c r="D40" s="73">
        <f t="shared" si="3"/>
        <v>0.7794117647058824</v>
      </c>
      <c r="E40" s="74">
        <f t="shared" si="4"/>
        <v>1.389436124798959</v>
      </c>
      <c r="F40" s="11">
        <v>48.617000000000004</v>
      </c>
      <c r="G40" s="30">
        <f t="shared" si="5"/>
        <v>51.488032764390184</v>
      </c>
      <c r="K40" s="28">
        <f t="shared" si="6"/>
        <v>27</v>
      </c>
      <c r="L40" s="73">
        <f t="shared" si="15"/>
        <v>0.6162790697674418</v>
      </c>
      <c r="M40" s="34">
        <f t="shared" si="13"/>
        <v>0.7255559517428039</v>
      </c>
      <c r="N40" s="11">
        <v>141</v>
      </c>
      <c r="O40" s="30">
        <f t="shared" si="8"/>
        <v>15.658611825192803</v>
      </c>
      <c r="P40" s="30">
        <f t="shared" si="9"/>
        <v>15.33529949919965</v>
      </c>
      <c r="Q40"/>
      <c r="U40" s="42"/>
      <c r="V40" s="44"/>
      <c r="W40" s="41"/>
    </row>
    <row r="41" spans="3:17" ht="12.75">
      <c r="C41" s="28">
        <f t="shared" si="2"/>
        <v>28</v>
      </c>
      <c r="D41" s="73">
        <f t="shared" si="3"/>
        <v>0.8088235294117647</v>
      </c>
      <c r="E41" s="74">
        <f t="shared" si="4"/>
        <v>1.5503461356780983</v>
      </c>
      <c r="F41" s="11">
        <v>50.517</v>
      </c>
      <c r="G41" s="30">
        <f t="shared" si="5"/>
        <v>53.624875605390756</v>
      </c>
      <c r="K41" s="28">
        <f t="shared" si="6"/>
        <v>27</v>
      </c>
      <c r="L41" s="73">
        <f t="shared" si="15"/>
        <v>0.6162790697674418</v>
      </c>
      <c r="M41" s="34">
        <f t="shared" si="13"/>
        <v>0.7255559517428039</v>
      </c>
      <c r="N41" s="11">
        <v>141</v>
      </c>
      <c r="O41" s="30">
        <f t="shared" si="8"/>
        <v>15.658611825192803</v>
      </c>
      <c r="P41" s="30">
        <f t="shared" si="9"/>
        <v>15.33529949919965</v>
      </c>
      <c r="Q41"/>
    </row>
    <row r="42" spans="3:17" ht="12.75">
      <c r="C42" s="28">
        <f t="shared" si="2"/>
        <v>29</v>
      </c>
      <c r="D42" s="73">
        <f t="shared" si="3"/>
        <v>0.8382352941176471</v>
      </c>
      <c r="E42" s="74">
        <f t="shared" si="4"/>
        <v>1.7346812470012143</v>
      </c>
      <c r="F42" s="11">
        <v>51.15</v>
      </c>
      <c r="G42" s="30">
        <f t="shared" si="5"/>
        <v>56.07279765091036</v>
      </c>
      <c r="K42" s="28">
        <f t="shared" si="6"/>
        <v>27</v>
      </c>
      <c r="L42" s="73">
        <f t="shared" si="15"/>
        <v>0.6162790697674418</v>
      </c>
      <c r="M42" s="34">
        <f t="shared" si="13"/>
        <v>0.7255559517428039</v>
      </c>
      <c r="N42" s="11">
        <v>141</v>
      </c>
      <c r="O42" s="30">
        <f t="shared" si="8"/>
        <v>15.658611825192803</v>
      </c>
      <c r="P42" s="30">
        <f t="shared" si="9"/>
        <v>15.33529949919965</v>
      </c>
      <c r="Q42"/>
    </row>
    <row r="43" spans="3:17" ht="12.75">
      <c r="C43" s="28">
        <f t="shared" si="2"/>
        <v>30</v>
      </c>
      <c r="D43" s="73">
        <f t="shared" si="3"/>
        <v>0.8676470588235294</v>
      </c>
      <c r="E43" s="74">
        <f t="shared" si="4"/>
        <v>1.9521376709872431</v>
      </c>
      <c r="F43" s="11">
        <v>52.166999999999994</v>
      </c>
      <c r="G43" s="30">
        <f t="shared" si="5"/>
        <v>58.960562062119976</v>
      </c>
      <c r="K43" s="28">
        <f t="shared" si="6"/>
        <v>27</v>
      </c>
      <c r="L43" s="73">
        <f t="shared" si="15"/>
        <v>0.6162790697674418</v>
      </c>
      <c r="M43" s="34">
        <f t="shared" si="13"/>
        <v>0.7255559517428039</v>
      </c>
      <c r="N43" s="11">
        <v>141</v>
      </c>
      <c r="O43" s="30">
        <f t="shared" si="8"/>
        <v>15.658611825192803</v>
      </c>
      <c r="P43" s="30">
        <f t="shared" si="9"/>
        <v>15.33529949919965</v>
      </c>
      <c r="Q43"/>
    </row>
    <row r="44" spans="3:17" ht="12.75">
      <c r="C44" s="28">
        <f t="shared" si="2"/>
        <v>31</v>
      </c>
      <c r="D44" s="73">
        <f t="shared" si="3"/>
        <v>0.8970588235294118</v>
      </c>
      <c r="E44" s="74">
        <f t="shared" si="4"/>
        <v>2.2197723085792758</v>
      </c>
      <c r="F44" s="11">
        <v>59.9</v>
      </c>
      <c r="G44" s="30">
        <f t="shared" si="5"/>
        <v>62.51468002046049</v>
      </c>
      <c r="K44" s="28">
        <f t="shared" si="6"/>
        <v>31</v>
      </c>
      <c r="L44" s="73">
        <f t="shared" si="15"/>
        <v>0.7093023255813954</v>
      </c>
      <c r="M44" s="34">
        <f t="shared" si="13"/>
        <v>1.0686455150556895</v>
      </c>
      <c r="N44" s="11">
        <v>143</v>
      </c>
      <c r="O44" s="30">
        <f t="shared" si="8"/>
        <v>15.880719794344474</v>
      </c>
      <c r="P44" s="30">
        <f t="shared" si="9"/>
        <v>16.073652999728722</v>
      </c>
      <c r="Q44"/>
    </row>
    <row r="45" spans="3:17" ht="12.75">
      <c r="C45" s="28">
        <f t="shared" si="2"/>
        <v>32</v>
      </c>
      <c r="D45" s="73">
        <f t="shared" si="3"/>
        <v>0.9264705882352942</v>
      </c>
      <c r="E45" s="74">
        <f t="shared" si="4"/>
        <v>2.572126326199662</v>
      </c>
      <c r="F45" s="11">
        <v>66.45</v>
      </c>
      <c r="G45" s="30">
        <f t="shared" si="5"/>
        <v>67.19384917803043</v>
      </c>
      <c r="K45" s="28">
        <f t="shared" si="6"/>
        <v>32</v>
      </c>
      <c r="L45" s="73">
        <f t="shared" si="15"/>
        <v>0.7325581395348837</v>
      </c>
      <c r="M45" s="34">
        <f t="shared" si="13"/>
        <v>1.167279095906295</v>
      </c>
      <c r="N45" s="11">
        <v>145</v>
      </c>
      <c r="O45" s="30">
        <f t="shared" si="8"/>
        <v>16.102827763496144</v>
      </c>
      <c r="P45" s="30">
        <f t="shared" si="9"/>
        <v>16.285919583962727</v>
      </c>
      <c r="Q45"/>
    </row>
    <row r="46" spans="3:17" ht="12.75">
      <c r="C46" s="28">
        <f t="shared" si="2"/>
        <v>33</v>
      </c>
      <c r="D46" s="73">
        <f t="shared" si="3"/>
        <v>0.9558823529411765</v>
      </c>
      <c r="E46" s="74">
        <f t="shared" si="4"/>
        <v>3.09842002466534</v>
      </c>
      <c r="F46" s="11">
        <v>78.36</v>
      </c>
      <c r="G46" s="30">
        <f t="shared" si="5"/>
        <v>74.18289178442735</v>
      </c>
      <c r="K46" s="28">
        <f t="shared" si="6"/>
        <v>32</v>
      </c>
      <c r="L46" s="73">
        <f t="shared" si="15"/>
        <v>0.7325581395348837</v>
      </c>
      <c r="M46" s="34">
        <f t="shared" si="13"/>
        <v>1.167279095906295</v>
      </c>
      <c r="N46" s="11">
        <v>145</v>
      </c>
      <c r="O46" s="30">
        <f t="shared" si="8"/>
        <v>16.102827763496144</v>
      </c>
      <c r="P46" s="30">
        <f t="shared" si="9"/>
        <v>16.285919583962727</v>
      </c>
      <c r="Q46"/>
    </row>
    <row r="47" spans="3:17" ht="12.75">
      <c r="C47" s="28">
        <f t="shared" si="2"/>
        <v>34</v>
      </c>
      <c r="D47" s="73">
        <f t="shared" si="3"/>
        <v>0.9852941176470589</v>
      </c>
      <c r="E47" s="74">
        <f t="shared" si="4"/>
        <v>4.212109307548763</v>
      </c>
      <c r="F47" s="11">
        <v>105.64</v>
      </c>
      <c r="G47" s="30">
        <f t="shared" si="5"/>
        <v>88.97239405483596</v>
      </c>
      <c r="K47" s="28">
        <f t="shared" si="6"/>
        <v>34</v>
      </c>
      <c r="L47" s="73">
        <f t="shared" si="15"/>
        <v>0.7790697674418605</v>
      </c>
      <c r="M47" s="34">
        <f t="shared" si="13"/>
        <v>1.3876766085336771</v>
      </c>
      <c r="N47" s="11">
        <v>149</v>
      </c>
      <c r="O47" s="30">
        <f t="shared" si="8"/>
        <v>16.547043701799485</v>
      </c>
      <c r="P47" s="30">
        <f t="shared" si="9"/>
        <v>16.760230936907973</v>
      </c>
      <c r="Q47"/>
    </row>
    <row r="48" spans="11:17" ht="12.75">
      <c r="K48" s="28">
        <f t="shared" si="6"/>
        <v>35</v>
      </c>
      <c r="L48" s="73">
        <f t="shared" si="15"/>
        <v>0.8023255813953488</v>
      </c>
      <c r="M48" s="34">
        <f t="shared" si="13"/>
        <v>1.5130338236380432</v>
      </c>
      <c r="N48" s="11">
        <v>150</v>
      </c>
      <c r="O48" s="30">
        <f t="shared" si="8"/>
        <v>16.65809768637532</v>
      </c>
      <c r="P48" s="30">
        <f t="shared" si="9"/>
        <v>17.030008710662273</v>
      </c>
      <c r="Q48" s="11"/>
    </row>
    <row r="49" spans="11:17" ht="13.5" thickBot="1">
      <c r="K49" s="28">
        <f t="shared" si="6"/>
        <v>35</v>
      </c>
      <c r="L49" s="73">
        <f t="shared" si="15"/>
        <v>0.8023255813953488</v>
      </c>
      <c r="M49" s="34">
        <f t="shared" si="13"/>
        <v>1.5130338236380432</v>
      </c>
      <c r="N49" s="11">
        <v>150</v>
      </c>
      <c r="O49" s="30">
        <f t="shared" si="8"/>
        <v>16.65809768637532</v>
      </c>
      <c r="P49" s="30">
        <f t="shared" si="9"/>
        <v>17.030008710662273</v>
      </c>
      <c r="Q49" s="11"/>
    </row>
    <row r="50" spans="1:17" ht="12.75">
      <c r="A50" s="16" t="s">
        <v>47</v>
      </c>
      <c r="B50" s="17"/>
      <c r="C50" s="17"/>
      <c r="D50" s="38"/>
      <c r="E50"/>
      <c r="F50"/>
      <c r="K50" s="28">
        <f t="shared" si="6"/>
        <v>37</v>
      </c>
      <c r="L50" s="73">
        <f t="shared" si="15"/>
        <v>0.8488372093023255</v>
      </c>
      <c r="M50" s="34">
        <f t="shared" si="13"/>
        <v>1.808572895397517</v>
      </c>
      <c r="N50" s="11">
        <v>151</v>
      </c>
      <c r="O50" s="30">
        <f t="shared" si="8"/>
        <v>16.76915167095116</v>
      </c>
      <c r="P50" s="30">
        <f t="shared" si="9"/>
        <v>17.666030121717903</v>
      </c>
      <c r="Q50" s="11"/>
    </row>
    <row r="51" spans="1:17" ht="12.75">
      <c r="A51" s="47" t="s">
        <v>46</v>
      </c>
      <c r="B51" s="20"/>
      <c r="C51" s="21"/>
      <c r="D51" s="39"/>
      <c r="E51" s="3" t="s">
        <v>23</v>
      </c>
      <c r="F51" s="30">
        <f>AVERAGE(F14:F47)</f>
        <v>40.701882352941176</v>
      </c>
      <c r="G51" s="9" t="s">
        <v>38</v>
      </c>
      <c r="K51" s="28">
        <f t="shared" si="6"/>
        <v>38</v>
      </c>
      <c r="L51" s="73">
        <f t="shared" si="15"/>
        <v>0.872093023255814</v>
      </c>
      <c r="M51" s="34">
        <f t="shared" si="13"/>
        <v>1.9888027451459556</v>
      </c>
      <c r="N51" s="11">
        <v>154</v>
      </c>
      <c r="O51" s="30">
        <f t="shared" si="8"/>
        <v>17.10231362467866</v>
      </c>
      <c r="P51" s="30">
        <f t="shared" si="9"/>
        <v>18.053897765305273</v>
      </c>
      <c r="Q51" s="11"/>
    </row>
    <row r="52" spans="1:17" ht="12.75">
      <c r="A52" s="23" t="s">
        <v>24</v>
      </c>
      <c r="B52" s="24" t="s">
        <v>25</v>
      </c>
      <c r="C52" s="21"/>
      <c r="D52" s="39"/>
      <c r="E52" s="3" t="s">
        <v>30</v>
      </c>
      <c r="F52" s="30">
        <f>STDEV(F14:F47)</f>
        <v>17.031926154466355</v>
      </c>
      <c r="G52" s="9" t="s">
        <v>38</v>
      </c>
      <c r="K52" s="28">
        <f t="shared" si="6"/>
        <v>39</v>
      </c>
      <c r="L52" s="73">
        <f t="shared" si="15"/>
        <v>0.8953488372093024</v>
      </c>
      <c r="M52" s="34">
        <f t="shared" si="13"/>
        <v>2.202360875964643</v>
      </c>
      <c r="N52" s="11">
        <v>163</v>
      </c>
      <c r="O52" s="30">
        <f t="shared" si="8"/>
        <v>18.101799485861182</v>
      </c>
      <c r="P52" s="30">
        <f t="shared" si="9"/>
        <v>18.513490275009868</v>
      </c>
      <c r="Q52" s="11"/>
    </row>
    <row r="53" spans="1:17" ht="13.5" thickBot="1">
      <c r="A53" s="64">
        <f>$F$52*SQRT(6)/PI()</f>
        <v>13.279738341485603</v>
      </c>
      <c r="B53" s="65">
        <f>$F$51-A53*$F$53</f>
        <v>33.036684584852274</v>
      </c>
      <c r="C53" s="25"/>
      <c r="D53" s="40"/>
      <c r="E53" s="3" t="s">
        <v>32</v>
      </c>
      <c r="F53" s="31">
        <v>0.57721</v>
      </c>
      <c r="G53" s="9" t="s">
        <v>38</v>
      </c>
      <c r="K53" s="28">
        <f t="shared" si="6"/>
        <v>40</v>
      </c>
      <c r="L53" s="73">
        <f t="shared" si="15"/>
        <v>0.9186046511627907</v>
      </c>
      <c r="M53" s="34">
        <f t="shared" si="13"/>
        <v>2.4662877370822174</v>
      </c>
      <c r="N53" s="11">
        <v>174</v>
      </c>
      <c r="O53" s="30">
        <f t="shared" si="8"/>
        <v>19.32339331619537</v>
      </c>
      <c r="P53" s="30">
        <f t="shared" si="9"/>
        <v>19.08147992735641</v>
      </c>
      <c r="Q53" s="11"/>
    </row>
    <row r="54" spans="3:17" ht="12.75">
      <c r="C54"/>
      <c r="D54"/>
      <c r="E54" s="3"/>
      <c r="F54" s="29"/>
      <c r="G54"/>
      <c r="K54" s="28">
        <f t="shared" si="6"/>
        <v>41</v>
      </c>
      <c r="L54" s="73">
        <f t="shared" si="15"/>
        <v>0.9418604651162791</v>
      </c>
      <c r="M54" s="34">
        <f t="shared" si="13"/>
        <v>2.81510979969981</v>
      </c>
      <c r="N54" s="11">
        <v>187</v>
      </c>
      <c r="O54" s="30">
        <f t="shared" si="8"/>
        <v>20.767095115681236</v>
      </c>
      <c r="P54" s="30">
        <f t="shared" si="9"/>
        <v>19.83217018009543</v>
      </c>
      <c r="Q54" s="11"/>
    </row>
    <row r="55" spans="3:17" ht="12.75">
      <c r="C55"/>
      <c r="D55"/>
      <c r="E55"/>
      <c r="F55"/>
      <c r="G55"/>
      <c r="K55" s="28">
        <f t="shared" si="6"/>
        <v>42</v>
      </c>
      <c r="L55" s="73">
        <f t="shared" si="15"/>
        <v>0.9651162790697675</v>
      </c>
      <c r="M55" s="34">
        <f t="shared" si="13"/>
        <v>3.338034193010287</v>
      </c>
      <c r="N55" s="11">
        <v>193</v>
      </c>
      <c r="O55" s="30">
        <f t="shared" si="8"/>
        <v>21.43341902313625</v>
      </c>
      <c r="P55" s="30">
        <f t="shared" si="9"/>
        <v>20.957541213200045</v>
      </c>
      <c r="Q55" s="11"/>
    </row>
    <row r="56" spans="3:17" ht="12.75">
      <c r="C56"/>
      <c r="D56"/>
      <c r="E56"/>
      <c r="F56"/>
      <c r="G56"/>
      <c r="K56" s="28">
        <f t="shared" si="6"/>
        <v>43</v>
      </c>
      <c r="L56" s="73">
        <f t="shared" si="15"/>
        <v>0.9883720930232558</v>
      </c>
      <c r="M56" s="34">
        <f t="shared" si="13"/>
        <v>4.448504976254835</v>
      </c>
      <c r="N56" s="11">
        <v>210</v>
      </c>
      <c r="O56" s="30">
        <f t="shared" si="8"/>
        <v>23.32133676092545</v>
      </c>
      <c r="P56" s="30">
        <f t="shared" si="9"/>
        <v>23.347354479819693</v>
      </c>
      <c r="Q56" s="11"/>
    </row>
    <row r="57" spans="3:8" ht="13.5" thickBot="1">
      <c r="C57" s="15"/>
      <c r="E57" s="32" t="s">
        <v>36</v>
      </c>
      <c r="F57" s="27">
        <v>20</v>
      </c>
      <c r="G57" s="27">
        <v>100</v>
      </c>
      <c r="H57" t="s">
        <v>22</v>
      </c>
    </row>
    <row r="58" spans="3:17" ht="12.75">
      <c r="C58" s="15"/>
      <c r="E58" s="32" t="s">
        <v>40</v>
      </c>
      <c r="F58" s="28">
        <f>1-(1/F57)</f>
        <v>0.95</v>
      </c>
      <c r="G58" s="28">
        <f>1-1/G57</f>
        <v>0.99</v>
      </c>
      <c r="H58" s="1"/>
      <c r="K58" s="16" t="s">
        <v>48</v>
      </c>
      <c r="L58" s="17"/>
      <c r="M58" s="18"/>
      <c r="P58" s="1"/>
      <c r="Q58" s="41"/>
    </row>
    <row r="59" spans="3:17" ht="12.75">
      <c r="C59" s="15"/>
      <c r="E59" s="32" t="s">
        <v>34</v>
      </c>
      <c r="F59" s="34">
        <f>-LN(-LN(F58))</f>
        <v>2.9701952490421637</v>
      </c>
      <c r="G59" s="34">
        <f>-LN(-LN(G58))</f>
        <v>4.600149226776579</v>
      </c>
      <c r="H59" t="s">
        <v>9</v>
      </c>
      <c r="K59" s="47" t="s">
        <v>46</v>
      </c>
      <c r="L59" s="20"/>
      <c r="M59" s="22"/>
      <c r="N59" s="3" t="s">
        <v>23</v>
      </c>
      <c r="O59" s="30">
        <f>AVERAGE(O14:O56)</f>
        <v>15.016048305135412</v>
      </c>
      <c r="P59" s="9" t="s">
        <v>38</v>
      </c>
      <c r="Q59" s="42"/>
    </row>
    <row r="60" spans="3:17" ht="12.75">
      <c r="C60" s="15"/>
      <c r="E60" s="32" t="s">
        <v>39</v>
      </c>
      <c r="F60" s="35">
        <f>A53*(F59)+B53</f>
        <v>72.48010031525587</v>
      </c>
      <c r="G60" s="35">
        <f>A53*(G59)+B53</f>
        <v>94.12546264823256</v>
      </c>
      <c r="H60" t="s">
        <v>38</v>
      </c>
      <c r="K60" s="23" t="s">
        <v>24</v>
      </c>
      <c r="L60" s="24" t="s">
        <v>25</v>
      </c>
      <c r="M60" s="22"/>
      <c r="N60" s="3" t="s">
        <v>30</v>
      </c>
      <c r="O60" s="30">
        <f>STDEV(O14:O56)</f>
        <v>2.760139794282738</v>
      </c>
      <c r="P60" s="9" t="s">
        <v>38</v>
      </c>
      <c r="Q60" s="42"/>
    </row>
    <row r="61" spans="11:17" ht="13.5" thickBot="1">
      <c r="K61" s="64">
        <f>O60*SQRT(6)/PI()</f>
        <v>2.1520721685600273</v>
      </c>
      <c r="L61" s="65">
        <f>O59-K61*O61</f>
        <v>13.773850728720879</v>
      </c>
      <c r="M61" s="26"/>
      <c r="N61" s="3" t="s">
        <v>32</v>
      </c>
      <c r="O61" s="31">
        <v>0.57721</v>
      </c>
      <c r="P61" s="9" t="s">
        <v>38</v>
      </c>
      <c r="Q61" s="42"/>
    </row>
    <row r="62" spans="14:17" ht="12.75">
      <c r="N62" s="3"/>
      <c r="O62" s="29"/>
      <c r="Q62" s="42"/>
    </row>
    <row r="63" ht="12.75">
      <c r="Q63" s="43"/>
    </row>
    <row r="64" spans="1:17" ht="12.75">
      <c r="A64" s="59" t="s">
        <v>54</v>
      </c>
      <c r="Q64" s="43"/>
    </row>
    <row r="65" spans="12:17" ht="12.75">
      <c r="L65" s="15"/>
      <c r="N65" s="32" t="s">
        <v>36</v>
      </c>
      <c r="O65" s="27">
        <v>20</v>
      </c>
      <c r="P65" s="27">
        <v>100</v>
      </c>
      <c r="Q65" t="s">
        <v>22</v>
      </c>
    </row>
    <row r="66" spans="12:16" ht="12.75">
      <c r="L66" s="15"/>
      <c r="N66" s="32" t="s">
        <v>41</v>
      </c>
      <c r="O66" s="34">
        <f>1-(1/O65)</f>
        <v>0.95</v>
      </c>
      <c r="P66" s="34">
        <f>1-1/P65</f>
        <v>0.99</v>
      </c>
    </row>
    <row r="67" spans="12:17" ht="12.75">
      <c r="L67" s="15"/>
      <c r="N67" s="32" t="s">
        <v>34</v>
      </c>
      <c r="O67" s="34">
        <f>-LN(-LN(O66))</f>
        <v>2.9701952490421637</v>
      </c>
      <c r="P67" s="34">
        <f>-LN(-LN(P66))</f>
        <v>4.600149226776579</v>
      </c>
      <c r="Q67" t="s">
        <v>9</v>
      </c>
    </row>
    <row r="68" spans="12:17" ht="12.75">
      <c r="L68" s="15"/>
      <c r="N68" s="32" t="s">
        <v>42</v>
      </c>
      <c r="O68" s="35">
        <f>K61*(O67)+L61</f>
        <v>20.165925259373736</v>
      </c>
      <c r="P68" s="35">
        <f>K61*(P67)+L61</f>
        <v>23.673703850889684</v>
      </c>
      <c r="Q68" t="s">
        <v>38</v>
      </c>
    </row>
    <row r="69" spans="15:17" ht="12.75">
      <c r="O69" s="43"/>
      <c r="Q69"/>
    </row>
    <row r="70" spans="14:17" ht="12.75">
      <c r="N70" s="44"/>
      <c r="Q70" s="44"/>
    </row>
    <row r="71" spans="14:17" ht="12.75">
      <c r="N71" s="43"/>
      <c r="Q71" s="43"/>
    </row>
    <row r="72" ht="12.75">
      <c r="Q72" s="43"/>
    </row>
  </sheetData>
  <mergeCells count="1">
    <mergeCell ref="V10:W10"/>
  </mergeCells>
  <printOptions/>
  <pageMargins left="0.36" right="0.29" top="0.67" bottom="0.58" header="0.5" footer="0.5"/>
  <pageSetup fitToHeight="1" fitToWidth="1" horizontalDpi="600" verticalDpi="600" orientation="landscape" paperSize="9" scale="29" r:id="rId3"/>
  <legacyDrawing r:id="rId2"/>
  <oleObjects>
    <oleObject progId="Equation.DSMT4" shapeId="65046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5:G63"/>
  <sheetViews>
    <sheetView zoomScale="75" zoomScaleNormal="75" workbookViewId="0" topLeftCell="A1">
      <selection activeCell="E15" sqref="E15"/>
    </sheetView>
  </sheetViews>
  <sheetFormatPr defaultColWidth="9.140625" defaultRowHeight="12.75"/>
  <cols>
    <col min="3" max="3" width="13.140625" style="9" customWidth="1"/>
    <col min="4" max="4" width="26.00390625" style="1" customWidth="1"/>
    <col min="5" max="5" width="17.28125" style="1" bestFit="1" customWidth="1"/>
    <col min="6" max="6" width="16.421875" style="0" customWidth="1"/>
  </cols>
  <sheetData>
    <row r="5" ht="20.25">
      <c r="B5" s="5" t="s">
        <v>52</v>
      </c>
    </row>
    <row r="10" spans="4:5" ht="12.75">
      <c r="D10" s="14" t="s">
        <v>1</v>
      </c>
      <c r="E10" s="14"/>
    </row>
    <row r="11" spans="3:6" ht="33.75" customHeight="1">
      <c r="C11" s="4" t="s">
        <v>5</v>
      </c>
      <c r="D11" s="6" t="s">
        <v>20</v>
      </c>
      <c r="E11" s="6" t="s">
        <v>16</v>
      </c>
      <c r="F11" s="6" t="s">
        <v>53</v>
      </c>
    </row>
    <row r="12" spans="3:6" ht="12.75">
      <c r="C12" s="9" t="s">
        <v>6</v>
      </c>
      <c r="D12" s="1" t="s">
        <v>7</v>
      </c>
      <c r="E12" s="1" t="s">
        <v>7</v>
      </c>
      <c r="F12" s="1" t="s">
        <v>9</v>
      </c>
    </row>
    <row r="14" spans="3:6" ht="12.75">
      <c r="C14" s="56">
        <v>8278</v>
      </c>
      <c r="D14" s="1">
        <v>187</v>
      </c>
      <c r="E14" s="1">
        <v>240</v>
      </c>
      <c r="F14" s="34">
        <f>E14/D14</f>
        <v>1.2834224598930482</v>
      </c>
    </row>
    <row r="15" spans="3:6" ht="12.75">
      <c r="C15" s="56">
        <v>8628</v>
      </c>
      <c r="D15" s="1">
        <v>140</v>
      </c>
      <c r="E15" s="1">
        <v>171</v>
      </c>
      <c r="F15" s="34">
        <f aca="true" t="shared" si="0" ref="F15:F56">E15/D15</f>
        <v>1.2214285714285715</v>
      </c>
    </row>
    <row r="16" spans="3:6" ht="12.75">
      <c r="C16" s="56">
        <v>8953</v>
      </c>
      <c r="D16" s="1">
        <v>141</v>
      </c>
      <c r="E16" s="1">
        <v>186</v>
      </c>
      <c r="F16" s="34">
        <f t="shared" si="0"/>
        <v>1.3191489361702127</v>
      </c>
    </row>
    <row r="17" spans="3:6" ht="12.75">
      <c r="C17" s="56">
        <v>9355</v>
      </c>
      <c r="D17" s="1">
        <v>122</v>
      </c>
      <c r="E17" s="1">
        <v>158</v>
      </c>
      <c r="F17" s="34">
        <f t="shared" si="0"/>
        <v>1.2950819672131149</v>
      </c>
    </row>
    <row r="18" spans="3:6" ht="12.75">
      <c r="C18" s="56">
        <v>9732</v>
      </c>
      <c r="D18" s="1">
        <v>120</v>
      </c>
      <c r="E18" s="1">
        <v>138</v>
      </c>
      <c r="F18" s="34">
        <f t="shared" si="0"/>
        <v>1.15</v>
      </c>
    </row>
    <row r="19" spans="3:6" ht="12.75">
      <c r="C19" s="56">
        <v>10083</v>
      </c>
      <c r="D19" s="1">
        <v>139</v>
      </c>
      <c r="E19" s="1">
        <v>179</v>
      </c>
      <c r="F19" s="34">
        <f t="shared" si="0"/>
        <v>1.2877697841726619</v>
      </c>
    </row>
    <row r="20" spans="3:6" ht="12.75">
      <c r="C20" s="56">
        <v>10456</v>
      </c>
      <c r="D20" s="1">
        <v>151</v>
      </c>
      <c r="E20" s="1">
        <v>200</v>
      </c>
      <c r="F20" s="34">
        <f t="shared" si="0"/>
        <v>1.3245033112582782</v>
      </c>
    </row>
    <row r="21" spans="3:6" ht="12.75">
      <c r="C21" s="56">
        <v>10798</v>
      </c>
      <c r="D21" s="1">
        <v>141</v>
      </c>
      <c r="E21" s="1">
        <v>179</v>
      </c>
      <c r="F21" s="34">
        <f t="shared" si="0"/>
        <v>1.2695035460992907</v>
      </c>
    </row>
    <row r="22" spans="3:6" ht="12.75">
      <c r="C22" s="56">
        <v>11145</v>
      </c>
      <c r="D22" s="1">
        <v>133</v>
      </c>
      <c r="E22" s="1">
        <v>162</v>
      </c>
      <c r="F22" s="34">
        <f t="shared" si="0"/>
        <v>1.218045112781955</v>
      </c>
    </row>
    <row r="23" spans="3:6" ht="12.75">
      <c r="C23" s="56">
        <v>11537</v>
      </c>
      <c r="D23" s="1">
        <v>150</v>
      </c>
      <c r="E23" s="1">
        <v>234</v>
      </c>
      <c r="F23" s="34">
        <f t="shared" si="0"/>
        <v>1.56</v>
      </c>
    </row>
    <row r="24" spans="3:6" ht="12.75">
      <c r="C24" s="56">
        <v>11923</v>
      </c>
      <c r="D24" s="1">
        <v>110</v>
      </c>
      <c r="E24" s="1">
        <v>148</v>
      </c>
      <c r="F24" s="34">
        <f t="shared" si="0"/>
        <v>1.3454545454545455</v>
      </c>
    </row>
    <row r="25" spans="3:6" ht="12.75">
      <c r="C25" s="56">
        <v>12286</v>
      </c>
      <c r="D25" s="1">
        <v>128</v>
      </c>
      <c r="E25" s="1">
        <v>177</v>
      </c>
      <c r="F25" s="34">
        <f t="shared" si="0"/>
        <v>1.3828125</v>
      </c>
    </row>
    <row r="26" spans="3:6" ht="12.75">
      <c r="C26" s="56">
        <v>12634</v>
      </c>
      <c r="D26" s="1">
        <v>129</v>
      </c>
      <c r="E26" s="1">
        <v>199</v>
      </c>
      <c r="F26" s="34">
        <f t="shared" si="0"/>
        <v>1.5426356589147288</v>
      </c>
    </row>
    <row r="27" spans="3:6" ht="12.75">
      <c r="C27" s="56">
        <v>13009</v>
      </c>
      <c r="D27" s="1">
        <v>149</v>
      </c>
      <c r="E27" s="1">
        <v>240</v>
      </c>
      <c r="F27" s="34">
        <f t="shared" si="0"/>
        <v>1.610738255033557</v>
      </c>
    </row>
    <row r="28" spans="3:6" ht="12.75">
      <c r="C28" s="56">
        <v>13359</v>
      </c>
      <c r="D28" s="1">
        <v>145</v>
      </c>
      <c r="E28" s="1">
        <v>170</v>
      </c>
      <c r="F28" s="34">
        <f t="shared" si="0"/>
        <v>1.1724137931034482</v>
      </c>
    </row>
    <row r="29" spans="3:6" ht="12.75">
      <c r="C29" s="56">
        <v>13678</v>
      </c>
      <c r="D29" s="1">
        <v>122</v>
      </c>
      <c r="E29" s="1">
        <v>145</v>
      </c>
      <c r="F29" s="34">
        <f t="shared" si="0"/>
        <v>1.1885245901639345</v>
      </c>
    </row>
    <row r="30" spans="3:6" ht="12.75">
      <c r="C30" s="56">
        <v>14063</v>
      </c>
      <c r="D30" s="1">
        <v>141</v>
      </c>
      <c r="E30" s="1">
        <v>210</v>
      </c>
      <c r="F30" s="34">
        <f t="shared" si="0"/>
        <v>1.4893617021276595</v>
      </c>
    </row>
    <row r="31" spans="3:6" ht="12.75">
      <c r="C31" s="56">
        <v>14462</v>
      </c>
      <c r="D31" s="1">
        <v>135</v>
      </c>
      <c r="E31" s="1">
        <v>250</v>
      </c>
      <c r="F31" s="34">
        <f t="shared" si="0"/>
        <v>1.8518518518518519</v>
      </c>
    </row>
    <row r="32" spans="3:6" ht="12.75">
      <c r="C32" s="56">
        <v>14800</v>
      </c>
      <c r="D32" s="1">
        <v>116</v>
      </c>
      <c r="E32" s="1">
        <v>145</v>
      </c>
      <c r="F32" s="34">
        <f t="shared" si="0"/>
        <v>1.25</v>
      </c>
    </row>
    <row r="33" spans="3:6" ht="12.75">
      <c r="C33" s="56">
        <v>15169</v>
      </c>
      <c r="D33" s="1">
        <v>145</v>
      </c>
      <c r="E33" s="1">
        <v>160</v>
      </c>
      <c r="F33" s="34">
        <f t="shared" si="0"/>
        <v>1.103448275862069</v>
      </c>
    </row>
    <row r="34" spans="3:6" ht="12.75">
      <c r="C34" s="56">
        <v>15533</v>
      </c>
      <c r="D34" s="1">
        <v>115</v>
      </c>
      <c r="E34" s="1">
        <v>150</v>
      </c>
      <c r="F34" s="34">
        <f t="shared" si="0"/>
        <v>1.3043478260869565</v>
      </c>
    </row>
    <row r="35" spans="3:6" ht="12.75">
      <c r="C35" s="56">
        <v>15940</v>
      </c>
      <c r="D35" s="1">
        <v>193</v>
      </c>
      <c r="E35" s="1">
        <v>260</v>
      </c>
      <c r="F35" s="34">
        <f t="shared" si="0"/>
        <v>1.3471502590673574</v>
      </c>
    </row>
    <row r="36" spans="3:6" ht="12.75">
      <c r="C36" s="56">
        <v>16316</v>
      </c>
      <c r="D36" s="1">
        <v>163</v>
      </c>
      <c r="E36" s="1">
        <v>235</v>
      </c>
      <c r="F36" s="34">
        <f t="shared" si="0"/>
        <v>1.4417177914110428</v>
      </c>
    </row>
    <row r="37" spans="3:6" ht="12.75">
      <c r="C37" s="56">
        <v>16680</v>
      </c>
      <c r="D37" s="1">
        <v>143</v>
      </c>
      <c r="E37" s="1">
        <v>245</v>
      </c>
      <c r="F37" s="34">
        <f t="shared" si="0"/>
        <v>1.7132867132867133</v>
      </c>
    </row>
    <row r="38" spans="3:6" ht="12.75">
      <c r="C38" s="56">
        <v>17020</v>
      </c>
      <c r="D38" s="1">
        <v>125</v>
      </c>
      <c r="E38" s="1">
        <v>155</v>
      </c>
      <c r="F38" s="34">
        <f t="shared" si="0"/>
        <v>1.24</v>
      </c>
    </row>
    <row r="39" spans="3:6" ht="12.75">
      <c r="C39" s="56">
        <v>17356</v>
      </c>
      <c r="D39" s="1">
        <v>141</v>
      </c>
      <c r="E39" s="1">
        <v>210</v>
      </c>
      <c r="F39" s="34">
        <f t="shared" si="0"/>
        <v>1.4893617021276595</v>
      </c>
    </row>
    <row r="40" spans="3:6" ht="12.75">
      <c r="C40" s="56">
        <v>17780</v>
      </c>
      <c r="D40" s="1">
        <v>210</v>
      </c>
      <c r="E40" s="1">
        <v>375</v>
      </c>
      <c r="F40" s="34">
        <f t="shared" si="0"/>
        <v>1.7857142857142858</v>
      </c>
    </row>
    <row r="41" spans="3:6" ht="12.75">
      <c r="C41" s="56">
        <v>18119</v>
      </c>
      <c r="D41" s="1">
        <v>124</v>
      </c>
      <c r="E41" s="1">
        <v>175</v>
      </c>
      <c r="F41" s="34">
        <f t="shared" si="0"/>
        <v>1.4112903225806452</v>
      </c>
    </row>
    <row r="42" spans="3:6" ht="12.75">
      <c r="C42" s="56">
        <v>18449</v>
      </c>
      <c r="D42" s="1">
        <v>124</v>
      </c>
      <c r="E42" s="1">
        <v>175</v>
      </c>
      <c r="F42" s="34">
        <f t="shared" si="0"/>
        <v>1.4112903225806452</v>
      </c>
    </row>
    <row r="43" spans="3:6" ht="12.75">
      <c r="C43" s="56">
        <v>18848</v>
      </c>
      <c r="D43" s="1">
        <v>150</v>
      </c>
      <c r="E43" s="1">
        <v>185</v>
      </c>
      <c r="F43" s="34">
        <f t="shared" si="0"/>
        <v>1.2333333333333334</v>
      </c>
    </row>
    <row r="44" spans="3:6" ht="12.75">
      <c r="C44" s="56">
        <v>19183</v>
      </c>
      <c r="D44" s="1">
        <v>119</v>
      </c>
      <c r="E44" s="1">
        <v>140</v>
      </c>
      <c r="F44" s="34">
        <f t="shared" si="0"/>
        <v>1.1764705882352942</v>
      </c>
    </row>
    <row r="45" spans="3:6" ht="12.75">
      <c r="C45" s="56">
        <v>19559</v>
      </c>
      <c r="D45" s="1">
        <v>124</v>
      </c>
      <c r="E45" s="1">
        <v>165</v>
      </c>
      <c r="F45" s="34">
        <f t="shared" si="0"/>
        <v>1.3306451612903225</v>
      </c>
    </row>
    <row r="46" spans="3:6" ht="12.75">
      <c r="C46" s="56">
        <v>19958</v>
      </c>
      <c r="D46" s="1">
        <v>136</v>
      </c>
      <c r="E46" s="1">
        <v>240</v>
      </c>
      <c r="F46" s="34">
        <f t="shared" si="0"/>
        <v>1.7647058823529411</v>
      </c>
    </row>
    <row r="47" spans="3:6" ht="12.75">
      <c r="C47" s="56">
        <v>20248</v>
      </c>
      <c r="D47" s="1">
        <v>102</v>
      </c>
      <c r="E47" s="1">
        <v>145</v>
      </c>
      <c r="F47" s="34">
        <f t="shared" si="0"/>
        <v>1.4215686274509804</v>
      </c>
    </row>
    <row r="48" spans="3:6" ht="12.75">
      <c r="C48" s="56">
        <v>20701</v>
      </c>
      <c r="D48" s="1">
        <v>129</v>
      </c>
      <c r="E48" s="1">
        <v>155</v>
      </c>
      <c r="F48" s="34">
        <f t="shared" si="0"/>
        <v>1.2015503875968991</v>
      </c>
    </row>
    <row r="49" spans="3:6" ht="12.75">
      <c r="C49" s="56">
        <v>20985</v>
      </c>
      <c r="D49" s="1">
        <v>174</v>
      </c>
      <c r="E49" s="1">
        <v>230</v>
      </c>
      <c r="F49" s="34">
        <f t="shared" si="0"/>
        <v>1.3218390804597702</v>
      </c>
    </row>
    <row r="50" spans="3:6" ht="12.75">
      <c r="C50" s="56">
        <v>21416</v>
      </c>
      <c r="D50" s="1">
        <v>128</v>
      </c>
      <c r="E50" s="1">
        <v>270</v>
      </c>
      <c r="F50" s="34">
        <f t="shared" si="0"/>
        <v>2.109375</v>
      </c>
    </row>
    <row r="51" spans="3:6" ht="12.75">
      <c r="C51" s="56">
        <v>21740</v>
      </c>
      <c r="D51" s="1">
        <v>104</v>
      </c>
      <c r="E51" s="1">
        <v>135</v>
      </c>
      <c r="F51" s="34">
        <f t="shared" si="0"/>
        <v>1.2980769230769231</v>
      </c>
    </row>
    <row r="52" spans="3:6" ht="12.75">
      <c r="C52" s="56">
        <v>22092</v>
      </c>
      <c r="D52" s="1">
        <v>128</v>
      </c>
      <c r="E52" s="1">
        <v>160</v>
      </c>
      <c r="F52" s="34">
        <f t="shared" si="0"/>
        <v>1.25</v>
      </c>
    </row>
    <row r="53" spans="3:6" ht="12.75">
      <c r="C53" s="56">
        <v>22504</v>
      </c>
      <c r="D53" s="1">
        <v>154</v>
      </c>
      <c r="E53" s="1">
        <v>205</v>
      </c>
      <c r="F53" s="34">
        <f t="shared" si="0"/>
        <v>1.3311688311688312</v>
      </c>
    </row>
    <row r="54" spans="3:6" ht="12.75">
      <c r="C54" s="56">
        <v>22876</v>
      </c>
      <c r="D54" s="1">
        <v>95.5</v>
      </c>
      <c r="E54" s="1">
        <v>140</v>
      </c>
      <c r="F54" s="34">
        <f t="shared" si="0"/>
        <v>1.4659685863874345</v>
      </c>
    </row>
    <row r="55" spans="3:6" ht="12.75">
      <c r="C55" s="56">
        <v>23227</v>
      </c>
      <c r="D55" s="1">
        <v>109</v>
      </c>
      <c r="E55" s="1">
        <v>150</v>
      </c>
      <c r="F55" s="34">
        <f t="shared" si="0"/>
        <v>1.3761467889908257</v>
      </c>
    </row>
    <row r="56" spans="3:6" ht="12.75">
      <c r="C56" s="56">
        <v>23617</v>
      </c>
      <c r="D56" s="1">
        <v>79.7</v>
      </c>
      <c r="E56" s="1">
        <v>125</v>
      </c>
      <c r="F56" s="34">
        <f t="shared" si="0"/>
        <v>1.5683814303638643</v>
      </c>
    </row>
    <row r="60" spans="5:7" ht="12.75">
      <c r="E60" s="3" t="s">
        <v>23</v>
      </c>
      <c r="F60" s="58">
        <f>AVERAGE(F14:F56)</f>
        <v>1.3920822024439918</v>
      </c>
      <c r="G60" s="9" t="s">
        <v>9</v>
      </c>
    </row>
    <row r="61" spans="5:7" ht="12.75">
      <c r="E61" s="3" t="s">
        <v>30</v>
      </c>
      <c r="F61" s="34">
        <f>STDEV(F14:F56)</f>
        <v>0.20897032007040994</v>
      </c>
      <c r="G61" s="9" t="s">
        <v>9</v>
      </c>
    </row>
    <row r="62" spans="5:7" ht="12.75">
      <c r="E62" s="51"/>
      <c r="F62" s="57"/>
      <c r="G62" s="41"/>
    </row>
    <row r="63" spans="5:7" ht="12.75">
      <c r="E63" s="43"/>
      <c r="F63" s="42"/>
      <c r="G63" s="4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EPFL, CH-1015 Lausanne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Cécile Picouet</dc:creator>
  <cp:keywords/>
  <dc:description/>
  <cp:lastModifiedBy>Cécile Picouet</cp:lastModifiedBy>
  <cp:lastPrinted>2004-06-09T11:08:57Z</cp:lastPrinted>
  <dcterms:created xsi:type="dcterms:W3CDTF">1998-06-04T12:22:20Z</dcterms:created>
  <dcterms:modified xsi:type="dcterms:W3CDTF">2004-06-09T11:13:05Z</dcterms:modified>
  <cp:category/>
  <cp:version/>
  <cp:contentType/>
  <cp:contentStatus/>
</cp:coreProperties>
</file>