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4875" windowHeight="4320" activeTab="6"/>
  </bookViews>
  <sheets>
    <sheet name="information" sheetId="1" r:id="rId1"/>
    <sheet name="ReseauHydro_1" sheetId="2" r:id="rId2"/>
    <sheet name="ReseauHydro_2" sheetId="3" r:id="rId3"/>
    <sheet name="ReseauHydro_3" sheetId="4" r:id="rId4"/>
    <sheet name="Résultats" sheetId="5" r:id="rId5"/>
    <sheet name=" RB" sheetId="6" r:id="rId6"/>
    <sheet name=" RL" sheetId="7" r:id="rId7"/>
  </sheets>
  <definedNames/>
  <calcPr fullCalcOnLoad="1"/>
</workbook>
</file>

<file path=xl/sharedStrings.xml><?xml version="1.0" encoding="utf-8"?>
<sst xmlns="http://schemas.openxmlformats.org/spreadsheetml/2006/main" count="69" uniqueCount="38">
  <si>
    <t>Information</t>
  </si>
  <si>
    <t>ordre u</t>
  </si>
  <si>
    <t>Nu</t>
  </si>
  <si>
    <t>log(Nu)</t>
  </si>
  <si>
    <t>pente de la droite de régression =</t>
  </si>
  <si>
    <t>[-]</t>
  </si>
  <si>
    <t>Lu</t>
  </si>
  <si>
    <t>log(Lu)</t>
  </si>
  <si>
    <t>Ordre</t>
  </si>
  <si>
    <r>
      <t>R</t>
    </r>
    <r>
      <rPr>
        <i/>
        <sz val="12"/>
        <rFont val="Arial"/>
        <family val="2"/>
      </rPr>
      <t>B</t>
    </r>
  </si>
  <si>
    <r>
      <t>R</t>
    </r>
    <r>
      <rPr>
        <i/>
        <sz val="12"/>
        <rFont val="Arial"/>
        <family val="2"/>
      </rPr>
      <t>L</t>
    </r>
  </si>
  <si>
    <r>
      <t>n</t>
    </r>
    <r>
      <rPr>
        <b/>
        <vertAlign val="subscript"/>
        <sz val="12"/>
        <rFont val="Arial"/>
        <family val="2"/>
      </rPr>
      <t>w</t>
    </r>
  </si>
  <si>
    <t>[km]</t>
  </si>
  <si>
    <r>
      <t>L</t>
    </r>
    <r>
      <rPr>
        <b/>
        <vertAlign val="subscript"/>
        <sz val="12"/>
        <rFont val="Arial"/>
        <family val="2"/>
      </rPr>
      <t>w</t>
    </r>
  </si>
  <si>
    <r>
      <t>l</t>
    </r>
    <r>
      <rPr>
        <b/>
        <vertAlign val="subscript"/>
        <sz val="12"/>
        <rFont val="Arial"/>
        <family val="2"/>
      </rPr>
      <t>w(MOY)</t>
    </r>
  </si>
  <si>
    <r>
      <t>R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=</t>
    </r>
  </si>
  <si>
    <r>
      <t>R</t>
    </r>
    <r>
      <rPr>
        <b/>
        <vertAlign val="subscript"/>
        <sz val="11"/>
        <rFont val="Arial"/>
        <family val="2"/>
      </rPr>
      <t>L</t>
    </r>
    <r>
      <rPr>
        <b/>
        <sz val="11"/>
        <rFont val="Arial"/>
        <family val="2"/>
      </rPr>
      <t xml:space="preserve"> =</t>
    </r>
  </si>
  <si>
    <t>feuille</t>
  </si>
  <si>
    <t>RL</t>
  </si>
  <si>
    <t>Résultats</t>
  </si>
  <si>
    <t xml:space="preserve">Calcul des paramètres topologiques pour le bassin versant de la Haute-Mentue pour chaque ordre du cours d’eau. </t>
  </si>
  <si>
    <t>RB</t>
  </si>
  <si>
    <r>
      <t>Données pour le calcul du "bifurcation ratio" R</t>
    </r>
    <r>
      <rPr>
        <b/>
        <vertAlign val="subscript"/>
        <sz val="14"/>
        <color indexed="10"/>
        <rFont val="Arial"/>
        <family val="2"/>
      </rPr>
      <t>B</t>
    </r>
  </si>
  <si>
    <r>
      <t>Données pour le calcul du paramètre R</t>
    </r>
    <r>
      <rPr>
        <b/>
        <vertAlign val="subscript"/>
        <sz val="14"/>
        <color indexed="10"/>
        <rFont val="Arial"/>
        <family val="2"/>
      </rPr>
      <t>L</t>
    </r>
  </si>
  <si>
    <r>
      <t>Données pour le calcul du "bifurcation ratio" R</t>
    </r>
    <r>
      <rPr>
        <b/>
        <vertAlign val="subscript"/>
        <sz val="14"/>
        <rFont val="Arial"/>
        <family val="2"/>
      </rPr>
      <t>B</t>
    </r>
  </si>
  <si>
    <r>
      <t>Données pour le calcul du paramètre R</t>
    </r>
    <r>
      <rPr>
        <b/>
        <vertAlign val="subscript"/>
        <sz val="14"/>
        <rFont val="Arial"/>
        <family val="2"/>
      </rPr>
      <t>L</t>
    </r>
  </si>
  <si>
    <t>FNODE_</t>
  </si>
  <si>
    <t>TNODE_</t>
  </si>
  <si>
    <t>Lenght</t>
  </si>
  <si>
    <t>Order</t>
  </si>
  <si>
    <t>ReseauHydro_1</t>
  </si>
  <si>
    <t>ReseauHydro_2</t>
  </si>
  <si>
    <t>ReseauHydro_3</t>
  </si>
  <si>
    <t>Résultats MapInfo pour les cours d'eau d'ordre 1</t>
  </si>
  <si>
    <t>Résultats MapInfo pour les cours d'eau d'ordre 2</t>
  </si>
  <si>
    <t>Résultats MapInfo pour les cours d'eau d'ordre 3</t>
  </si>
  <si>
    <t>Longeur cours d'eau ordre 1 =</t>
  </si>
  <si>
    <t>Longeur cours d'eau ordre 2 =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</si>
</sst>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"/>
    <numFmt numFmtId="180" formatCode="0.0000000"/>
  </numFmts>
  <fonts count="25">
    <font>
      <sz val="10"/>
      <name val="Arial"/>
      <family val="0"/>
    </font>
    <font>
      <b/>
      <sz val="16"/>
      <color indexed="10"/>
      <name val="Arial"/>
      <family val="2"/>
    </font>
    <font>
      <sz val="4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vertAlign val="subscript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75"/>
      <name val="Arial"/>
      <family val="2"/>
    </font>
    <font>
      <b/>
      <vertAlign val="subscript"/>
      <sz val="10.75"/>
      <name val="Arial"/>
      <family val="2"/>
    </font>
    <font>
      <b/>
      <sz val="10.25"/>
      <name val="Arial"/>
      <family val="2"/>
    </font>
    <font>
      <b/>
      <vertAlign val="subscript"/>
      <sz val="10.25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color indexed="10"/>
      <name val="Arial"/>
      <family val="2"/>
    </font>
    <font>
      <sz val="12"/>
      <name val="Arial"/>
      <family val="2"/>
    </font>
    <font>
      <b/>
      <vertAlign val="subscript"/>
      <sz val="14"/>
      <color indexed="10"/>
      <name val="Arial"/>
      <family val="2"/>
    </font>
    <font>
      <b/>
      <vertAlign val="subscript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2" fontId="12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174" fontId="12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5" fontId="19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2" fontId="22" fillId="2" borderId="0" xfId="0" applyNumberFormat="1" applyFont="1" applyFill="1" applyAlignment="1">
      <alignment horizontal="center"/>
    </xf>
    <xf numFmtId="175" fontId="22" fillId="2" borderId="0" xfId="0" applyNumberFormat="1" applyFont="1" applyFill="1" applyAlignment="1">
      <alignment horizontal="center"/>
    </xf>
    <xf numFmtId="175" fontId="11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5275"/>
          <c:w val="0.87875"/>
          <c:h val="0.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-0.746x + 2.248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
</a:t>
                    </a: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75" b="1" i="0" u="none" baseline="-25000">
                        <a:latin typeface="Arial"/>
                        <a:ea typeface="Arial"/>
                        <a:cs typeface="Arial"/>
                      </a:rPr>
                      <a:t>B</a:t>
                    </a: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=5.57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 RB'!$E$15:$E$17</c:f>
              <c:numCache/>
            </c:numRef>
          </c:xVal>
          <c:yVal>
            <c:numRef>
              <c:f>' RB'!$G$15:$G$17</c:f>
              <c:numCache/>
            </c:numRef>
          </c:yVal>
          <c:smooth val="0"/>
        </c:ser>
        <c:axId val="37087707"/>
        <c:axId val="65353908"/>
      </c:scatterChart>
      <c:valAx>
        <c:axId val="37087707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ordre du cours d'eau u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53908"/>
        <c:crosses val="autoZero"/>
        <c:crossBetween val="midCat"/>
        <c:dispUnits/>
        <c:majorUnit val="1"/>
      </c:valAx>
      <c:valAx>
        <c:axId val="65353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Log(Nu)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87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625"/>
          <c:w val="0.84875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0.6395x + 1.8428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0.9674
</a:t>
                    </a:r>
                    <a:r>
                      <a:rPr lang="en-US" cap="none" sz="1025" b="1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25" b="1" i="0" u="none" baseline="-25000">
                        <a:latin typeface="Arial"/>
                        <a:ea typeface="Arial"/>
                        <a:cs typeface="Arial"/>
                      </a:rPr>
                      <a:t>L</a:t>
                    </a:r>
                    <a:r>
                      <a:rPr lang="en-US" cap="none" sz="1025" b="1" i="0" u="none" baseline="0">
                        <a:latin typeface="Arial"/>
                        <a:ea typeface="Arial"/>
                        <a:cs typeface="Arial"/>
                      </a:rPr>
                      <a:t>=4.36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 RL'!$D$15:$D$17</c:f>
              <c:numCache/>
            </c:numRef>
          </c:xVal>
          <c:yVal>
            <c:numRef>
              <c:f>' RL'!$G$15:$G$17</c:f>
              <c:numCache/>
            </c:numRef>
          </c:yVal>
          <c:smooth val="0"/>
        </c:ser>
        <c:axId val="51314261"/>
        <c:axId val="59175166"/>
      </c:scatterChart>
      <c:valAx>
        <c:axId val="51314261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ordre du cours d'eau u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75166"/>
        <c:crosses val="autoZero"/>
        <c:crossBetween val="midCat"/>
        <c:dispUnits/>
        <c:majorUnit val="1"/>
      </c:valAx>
      <c:valAx>
        <c:axId val="59175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Log(Nu)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142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10</xdr:row>
      <xdr:rowOff>9525</xdr:rowOff>
    </xdr:from>
    <xdr:to>
      <xdr:col>12</xdr:col>
      <xdr:colOff>400050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229225" y="1752600"/>
        <a:ext cx="29432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9</xdr:row>
      <xdr:rowOff>66675</xdr:rowOff>
    </xdr:from>
    <xdr:to>
      <xdr:col>12</xdr:col>
      <xdr:colOff>476250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4810125" y="1628775"/>
        <a:ext cx="29813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0"/>
  <sheetViews>
    <sheetView zoomScale="75" zoomScaleNormal="75" workbookViewId="0" topLeftCell="A1">
      <selection activeCell="G14" sqref="G14"/>
    </sheetView>
  </sheetViews>
  <sheetFormatPr defaultColWidth="9.140625" defaultRowHeight="12.75"/>
  <sheetData>
    <row r="5" ht="20.25">
      <c r="B5" s="1" t="s">
        <v>0</v>
      </c>
    </row>
    <row r="12" ht="12.75">
      <c r="C12" s="14" t="s">
        <v>17</v>
      </c>
    </row>
    <row r="13" ht="12.75">
      <c r="C13" s="15"/>
    </row>
    <row r="14" spans="3:7" ht="12.75">
      <c r="C14" s="15" t="s">
        <v>30</v>
      </c>
      <c r="G14" t="s">
        <v>33</v>
      </c>
    </row>
    <row r="15" ht="12.75">
      <c r="C15" s="15"/>
    </row>
    <row r="16" ht="12.75">
      <c r="C16" s="15"/>
    </row>
    <row r="17" spans="3:7" ht="12.75">
      <c r="C17" s="15" t="s">
        <v>31</v>
      </c>
      <c r="G17" t="s">
        <v>34</v>
      </c>
    </row>
    <row r="18" ht="12.75">
      <c r="C18" s="15"/>
    </row>
    <row r="19" ht="12.75">
      <c r="C19" s="15"/>
    </row>
    <row r="20" spans="3:7" ht="12.75">
      <c r="C20" s="15" t="s">
        <v>32</v>
      </c>
      <c r="G20" t="s">
        <v>35</v>
      </c>
    </row>
    <row r="23" spans="3:7" ht="12.75">
      <c r="C23" s="15" t="s">
        <v>19</v>
      </c>
      <c r="G23" s="16" t="s">
        <v>20</v>
      </c>
    </row>
    <row r="24" ht="12.75">
      <c r="C24" s="15"/>
    </row>
    <row r="25" spans="3:11" ht="12.75">
      <c r="C25" s="15"/>
      <c r="G25" s="19"/>
      <c r="H25" s="19"/>
      <c r="I25" s="19"/>
      <c r="J25" s="19"/>
      <c r="K25" s="19"/>
    </row>
    <row r="26" spans="3:11" ht="12" customHeight="1">
      <c r="C26" s="15" t="s">
        <v>21</v>
      </c>
      <c r="G26" s="16" t="s">
        <v>24</v>
      </c>
      <c r="H26" s="20"/>
      <c r="I26" s="20"/>
      <c r="J26" s="20"/>
      <c r="K26" s="20"/>
    </row>
    <row r="27" spans="3:11" ht="12" customHeight="1">
      <c r="C27" s="15"/>
      <c r="G27" s="16"/>
      <c r="H27" s="20"/>
      <c r="I27" s="20"/>
      <c r="J27" s="20"/>
      <c r="K27" s="20"/>
    </row>
    <row r="28" spans="3:11" ht="12" customHeight="1">
      <c r="C28" s="15"/>
      <c r="G28" s="16"/>
      <c r="H28" s="20"/>
      <c r="I28" s="20"/>
      <c r="J28" s="20"/>
      <c r="K28" s="20"/>
    </row>
    <row r="29" spans="3:11" ht="12" customHeight="1">
      <c r="C29" s="15" t="s">
        <v>18</v>
      </c>
      <c r="G29" s="16" t="s">
        <v>25</v>
      </c>
      <c r="H29" s="20"/>
      <c r="I29" s="20"/>
      <c r="J29" s="20"/>
      <c r="K29" s="20"/>
    </row>
    <row r="30" spans="3:11" ht="12.75">
      <c r="C30" s="15"/>
      <c r="G30" s="20"/>
      <c r="H30" s="20"/>
      <c r="I30" s="20"/>
      <c r="J30" s="20"/>
      <c r="K30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44"/>
  <sheetViews>
    <sheetView zoomScale="75" zoomScaleNormal="75" workbookViewId="0" topLeftCell="A13">
      <selection activeCell="B3" sqref="B3"/>
    </sheetView>
  </sheetViews>
  <sheetFormatPr defaultColWidth="9.140625" defaultRowHeight="12.75"/>
  <cols>
    <col min="4" max="4" width="8.140625" style="0" customWidth="1"/>
  </cols>
  <sheetData>
    <row r="3" ht="18">
      <c r="B3" s="17" t="s">
        <v>33</v>
      </c>
    </row>
    <row r="6" spans="2:5" ht="12.75">
      <c r="B6" t="s">
        <v>26</v>
      </c>
      <c r="C6" t="s">
        <v>27</v>
      </c>
      <c r="D6" t="s">
        <v>28</v>
      </c>
      <c r="E6" t="s">
        <v>29</v>
      </c>
    </row>
    <row r="7" spans="2:5" ht="12.75">
      <c r="B7">
        <v>165057</v>
      </c>
      <c r="C7">
        <v>164970</v>
      </c>
      <c r="D7">
        <v>139.01</v>
      </c>
      <c r="E7">
        <v>1</v>
      </c>
    </row>
    <row r="8" spans="2:5" ht="12.75">
      <c r="B8">
        <v>167268</v>
      </c>
      <c r="C8">
        <v>167013</v>
      </c>
      <c r="D8">
        <v>218.666</v>
      </c>
      <c r="E8">
        <v>1</v>
      </c>
    </row>
    <row r="9" spans="2:5" ht="12.75">
      <c r="B9">
        <v>163769</v>
      </c>
      <c r="C9">
        <v>164577</v>
      </c>
      <c r="D9">
        <v>568.813</v>
      </c>
      <c r="E9">
        <v>1</v>
      </c>
    </row>
    <row r="10" spans="2:5" ht="12.75">
      <c r="B10">
        <v>164513</v>
      </c>
      <c r="C10">
        <v>164671</v>
      </c>
      <c r="D10">
        <v>137.009</v>
      </c>
      <c r="E10">
        <v>1</v>
      </c>
    </row>
    <row r="11" spans="2:5" ht="12.75">
      <c r="B11">
        <v>164817</v>
      </c>
      <c r="C11">
        <v>164671</v>
      </c>
      <c r="D11">
        <v>91.2228</v>
      </c>
      <c r="E11">
        <v>1</v>
      </c>
    </row>
    <row r="12" spans="2:5" ht="12.75">
      <c r="B12">
        <v>163908</v>
      </c>
      <c r="C12">
        <v>164114</v>
      </c>
      <c r="D12">
        <v>680.165</v>
      </c>
      <c r="E12">
        <v>1</v>
      </c>
    </row>
    <row r="13" spans="2:5" ht="12.75">
      <c r="B13">
        <v>164314</v>
      </c>
      <c r="C13">
        <v>164352</v>
      </c>
      <c r="D13">
        <v>200.76</v>
      </c>
      <c r="E13">
        <v>1</v>
      </c>
    </row>
    <row r="14" spans="2:5" ht="12.75">
      <c r="B14">
        <v>163474</v>
      </c>
      <c r="C14">
        <v>163176</v>
      </c>
      <c r="D14">
        <v>206.481</v>
      </c>
      <c r="E14">
        <v>1</v>
      </c>
    </row>
    <row r="15" spans="2:5" ht="12.75">
      <c r="B15">
        <v>163096</v>
      </c>
      <c r="C15">
        <v>163176</v>
      </c>
      <c r="D15">
        <v>158.585</v>
      </c>
      <c r="E15">
        <v>1</v>
      </c>
    </row>
    <row r="16" spans="2:5" ht="12.75">
      <c r="B16">
        <v>157682</v>
      </c>
      <c r="C16">
        <v>157666</v>
      </c>
      <c r="D16">
        <v>155.929</v>
      </c>
      <c r="E16">
        <v>1</v>
      </c>
    </row>
    <row r="17" spans="2:5" ht="12.75">
      <c r="B17">
        <v>157541</v>
      </c>
      <c r="C17">
        <v>157258</v>
      </c>
      <c r="D17">
        <v>919.798</v>
      </c>
      <c r="E17">
        <v>1</v>
      </c>
    </row>
    <row r="18" spans="2:5" ht="12.75">
      <c r="B18">
        <v>159864</v>
      </c>
      <c r="C18">
        <v>158962</v>
      </c>
      <c r="D18">
        <v>624.556</v>
      </c>
      <c r="E18">
        <v>1</v>
      </c>
    </row>
    <row r="19" spans="2:5" ht="12.75">
      <c r="B19">
        <v>159027</v>
      </c>
      <c r="C19">
        <v>158845</v>
      </c>
      <c r="D19">
        <v>152.033</v>
      </c>
      <c r="E19">
        <v>1</v>
      </c>
    </row>
    <row r="20" spans="2:5" ht="12.75">
      <c r="B20">
        <v>158887</v>
      </c>
      <c r="C20">
        <v>158784</v>
      </c>
      <c r="D20">
        <v>164.091</v>
      </c>
      <c r="E20">
        <v>1</v>
      </c>
    </row>
    <row r="21" spans="2:5" ht="12.75">
      <c r="B21">
        <v>158665</v>
      </c>
      <c r="C21">
        <v>158533</v>
      </c>
      <c r="D21">
        <v>132.359</v>
      </c>
      <c r="E21">
        <v>1</v>
      </c>
    </row>
    <row r="22" spans="2:5" ht="12.75">
      <c r="B22">
        <v>158503</v>
      </c>
      <c r="C22">
        <v>158376</v>
      </c>
      <c r="D22">
        <v>115.978</v>
      </c>
      <c r="E22">
        <v>1</v>
      </c>
    </row>
    <row r="23" spans="2:5" ht="12.75">
      <c r="B23">
        <v>160612</v>
      </c>
      <c r="C23">
        <v>160226</v>
      </c>
      <c r="D23">
        <v>318.843</v>
      </c>
      <c r="E23">
        <v>1</v>
      </c>
    </row>
    <row r="24" spans="2:5" ht="12.75">
      <c r="B24">
        <v>162345</v>
      </c>
      <c r="C24">
        <v>161134</v>
      </c>
      <c r="D24">
        <v>848.592</v>
      </c>
      <c r="E24">
        <v>1</v>
      </c>
    </row>
    <row r="25" spans="2:5" ht="12.75">
      <c r="B25">
        <v>161606</v>
      </c>
      <c r="C25">
        <v>161697</v>
      </c>
      <c r="D25">
        <v>102.094</v>
      </c>
      <c r="E25">
        <v>1</v>
      </c>
    </row>
    <row r="26" spans="2:5" ht="12.75">
      <c r="B26">
        <v>162132</v>
      </c>
      <c r="C26">
        <v>161846</v>
      </c>
      <c r="D26">
        <v>152.317</v>
      </c>
      <c r="E26">
        <v>1</v>
      </c>
    </row>
    <row r="27" spans="2:5" ht="12.75">
      <c r="B27">
        <v>161868</v>
      </c>
      <c r="C27">
        <v>161846</v>
      </c>
      <c r="D27">
        <v>95.3762</v>
      </c>
      <c r="E27">
        <v>1</v>
      </c>
    </row>
    <row r="28" spans="2:5" ht="12.75">
      <c r="B28">
        <v>162454</v>
      </c>
      <c r="C28">
        <v>162713</v>
      </c>
      <c r="D28">
        <v>170.604</v>
      </c>
      <c r="E28">
        <v>1</v>
      </c>
    </row>
    <row r="29" spans="2:5" ht="12.75">
      <c r="B29">
        <v>165056</v>
      </c>
      <c r="C29">
        <v>164818</v>
      </c>
      <c r="D29">
        <v>180.601</v>
      </c>
      <c r="E29">
        <v>1</v>
      </c>
    </row>
    <row r="30" spans="2:5" ht="12.75">
      <c r="B30">
        <v>164834</v>
      </c>
      <c r="C30">
        <v>164818</v>
      </c>
      <c r="D30">
        <v>149.13</v>
      </c>
      <c r="E30">
        <v>1</v>
      </c>
    </row>
    <row r="31" spans="2:5" ht="12.75">
      <c r="B31">
        <v>164405</v>
      </c>
      <c r="C31">
        <v>164161</v>
      </c>
      <c r="D31">
        <v>156.897</v>
      </c>
      <c r="E31">
        <v>1</v>
      </c>
    </row>
    <row r="32" spans="2:5" ht="12.75">
      <c r="B32">
        <v>163591</v>
      </c>
      <c r="C32">
        <v>163530</v>
      </c>
      <c r="D32">
        <v>275.164</v>
      </c>
      <c r="E32">
        <v>1</v>
      </c>
    </row>
    <row r="33" spans="2:5" ht="12.75">
      <c r="B33">
        <v>163040</v>
      </c>
      <c r="C33">
        <v>163663</v>
      </c>
      <c r="D33">
        <v>353.828</v>
      </c>
      <c r="E33">
        <v>1</v>
      </c>
    </row>
    <row r="34" spans="2:5" ht="12.75">
      <c r="B34">
        <v>166741</v>
      </c>
      <c r="C34">
        <v>165369</v>
      </c>
      <c r="D34">
        <v>949.797</v>
      </c>
      <c r="E34">
        <v>1</v>
      </c>
    </row>
    <row r="35" spans="2:5" ht="12.75">
      <c r="B35">
        <v>165514</v>
      </c>
      <c r="C35">
        <v>165369</v>
      </c>
      <c r="D35">
        <v>255.336</v>
      </c>
      <c r="E35">
        <v>1</v>
      </c>
    </row>
    <row r="36" spans="2:5" ht="12.75">
      <c r="B36">
        <v>166805</v>
      </c>
      <c r="C36">
        <v>166021</v>
      </c>
      <c r="D36">
        <v>844.954</v>
      </c>
      <c r="E36">
        <v>1</v>
      </c>
    </row>
    <row r="37" spans="2:5" ht="12.75">
      <c r="B37">
        <v>159843</v>
      </c>
      <c r="C37">
        <v>159402</v>
      </c>
      <c r="D37">
        <v>339.096</v>
      </c>
      <c r="E37">
        <v>1</v>
      </c>
    </row>
    <row r="38" spans="2:5" ht="12.75">
      <c r="B38">
        <v>167806</v>
      </c>
      <c r="C38">
        <v>167569</v>
      </c>
      <c r="D38">
        <v>199.945</v>
      </c>
      <c r="E38">
        <v>1</v>
      </c>
    </row>
    <row r="39" spans="2:5" ht="12.75">
      <c r="B39">
        <v>167569</v>
      </c>
      <c r="C39">
        <v>167013</v>
      </c>
      <c r="D39">
        <v>364.425</v>
      </c>
      <c r="E39">
        <v>1</v>
      </c>
    </row>
    <row r="40" spans="2:5" ht="12.75">
      <c r="B40">
        <v>159402</v>
      </c>
      <c r="C40">
        <v>158887</v>
      </c>
      <c r="D40">
        <v>426.212</v>
      </c>
      <c r="E40">
        <v>1</v>
      </c>
    </row>
    <row r="41" spans="2:5" ht="12.75">
      <c r="B41">
        <v>166021</v>
      </c>
      <c r="C41">
        <v>165837</v>
      </c>
      <c r="D41">
        <v>132.863</v>
      </c>
      <c r="E41">
        <v>1</v>
      </c>
    </row>
    <row r="44" spans="3:5" ht="12.75">
      <c r="C44" s="21" t="s">
        <v>36</v>
      </c>
      <c r="D44" s="22">
        <f>SUM(D7:D41)/1000</f>
        <v>10.981529999999998</v>
      </c>
      <c r="E44" t="s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20"/>
  <sheetViews>
    <sheetView zoomScale="75" zoomScaleNormal="75" workbookViewId="0" topLeftCell="A1">
      <selection activeCell="C20" sqref="C20:E20"/>
    </sheetView>
  </sheetViews>
  <sheetFormatPr defaultColWidth="9.140625" defaultRowHeight="12.75"/>
  <sheetData>
    <row r="3" ht="18">
      <c r="B3" s="17" t="s">
        <v>34</v>
      </c>
    </row>
    <row r="6" spans="2:5" ht="12.75">
      <c r="B6" t="s">
        <v>26</v>
      </c>
      <c r="C6" t="s">
        <v>27</v>
      </c>
      <c r="D6" t="s">
        <v>28</v>
      </c>
      <c r="E6" t="s">
        <v>29</v>
      </c>
    </row>
    <row r="7" spans="2:5" ht="12.75">
      <c r="B7">
        <v>164577</v>
      </c>
      <c r="C7">
        <v>164838</v>
      </c>
      <c r="D7">
        <v>414.68</v>
      </c>
      <c r="E7">
        <v>2</v>
      </c>
    </row>
    <row r="8" spans="2:5" ht="12.75">
      <c r="B8">
        <v>164671</v>
      </c>
      <c r="C8">
        <v>164577</v>
      </c>
      <c r="D8">
        <v>114.362</v>
      </c>
      <c r="E8">
        <v>2</v>
      </c>
    </row>
    <row r="9" spans="2:5" ht="12.75">
      <c r="B9">
        <v>163176</v>
      </c>
      <c r="C9">
        <v>163598</v>
      </c>
      <c r="D9">
        <v>680.939</v>
      </c>
      <c r="E9">
        <v>2</v>
      </c>
    </row>
    <row r="10" spans="2:5" ht="12.75">
      <c r="B10">
        <v>161846</v>
      </c>
      <c r="C10">
        <v>161793</v>
      </c>
      <c r="D10">
        <v>62.8321</v>
      </c>
      <c r="E10">
        <v>2</v>
      </c>
    </row>
    <row r="11" spans="2:5" ht="12.75">
      <c r="B11">
        <v>164161</v>
      </c>
      <c r="C11">
        <v>163530</v>
      </c>
      <c r="D11">
        <v>526.332</v>
      </c>
      <c r="E11">
        <v>2</v>
      </c>
    </row>
    <row r="12" spans="2:5" ht="12.75">
      <c r="B12">
        <v>164818</v>
      </c>
      <c r="C12">
        <v>164161</v>
      </c>
      <c r="D12">
        <v>449.586</v>
      </c>
      <c r="E12">
        <v>2</v>
      </c>
    </row>
    <row r="13" spans="2:5" ht="12.75">
      <c r="B13">
        <v>163530</v>
      </c>
      <c r="C13">
        <v>162447</v>
      </c>
      <c r="D13">
        <v>942.462</v>
      </c>
      <c r="E13">
        <v>2</v>
      </c>
    </row>
    <row r="14" spans="2:5" ht="12.75">
      <c r="B14">
        <v>165369</v>
      </c>
      <c r="C14">
        <v>163952</v>
      </c>
      <c r="D14">
        <v>958.427</v>
      </c>
      <c r="E14">
        <v>2</v>
      </c>
    </row>
    <row r="15" spans="2:5" ht="12.75">
      <c r="B15">
        <v>164970</v>
      </c>
      <c r="C15">
        <v>164838</v>
      </c>
      <c r="D15">
        <v>111.285</v>
      </c>
      <c r="E15">
        <v>2</v>
      </c>
    </row>
    <row r="16" spans="2:5" ht="12.75">
      <c r="B16">
        <v>167013</v>
      </c>
      <c r="C16">
        <v>165837</v>
      </c>
      <c r="D16">
        <v>915.029</v>
      </c>
      <c r="E16">
        <v>2</v>
      </c>
    </row>
    <row r="17" spans="2:5" ht="12.75">
      <c r="B17">
        <v>165837</v>
      </c>
      <c r="C17">
        <v>164970</v>
      </c>
      <c r="D17">
        <v>637.656</v>
      </c>
      <c r="E17">
        <v>2</v>
      </c>
    </row>
    <row r="20" spans="3:5" ht="12.75">
      <c r="C20" s="21" t="s">
        <v>37</v>
      </c>
      <c r="D20" s="22">
        <f>SUM(D7:D17)/1000</f>
        <v>5.813590100000001</v>
      </c>
      <c r="E20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28"/>
  <sheetViews>
    <sheetView zoomScale="75" zoomScaleNormal="75" workbookViewId="0" topLeftCell="A1">
      <selection activeCell="D29" sqref="D29"/>
    </sheetView>
  </sheetViews>
  <sheetFormatPr defaultColWidth="9.140625" defaultRowHeight="12.75"/>
  <sheetData>
    <row r="3" ht="18">
      <c r="B3" s="17" t="s">
        <v>35</v>
      </c>
    </row>
    <row r="6" spans="2:5" ht="12.75">
      <c r="B6" t="s">
        <v>26</v>
      </c>
      <c r="C6" t="s">
        <v>27</v>
      </c>
      <c r="D6" t="s">
        <v>28</v>
      </c>
      <c r="E6" t="s">
        <v>29</v>
      </c>
    </row>
    <row r="7" spans="2:5" ht="12.75">
      <c r="B7">
        <v>164838</v>
      </c>
      <c r="C7">
        <v>164352</v>
      </c>
      <c r="D7">
        <v>394.398</v>
      </c>
      <c r="E7">
        <v>3</v>
      </c>
    </row>
    <row r="8" spans="2:5" ht="12.75">
      <c r="B8">
        <v>164114</v>
      </c>
      <c r="C8">
        <v>163598</v>
      </c>
      <c r="D8">
        <v>362.691</v>
      </c>
      <c r="E8">
        <v>3</v>
      </c>
    </row>
    <row r="9" spans="2:5" ht="12.75">
      <c r="B9">
        <v>164352</v>
      </c>
      <c r="C9">
        <v>164114</v>
      </c>
      <c r="D9">
        <v>199.219</v>
      </c>
      <c r="E9">
        <v>3</v>
      </c>
    </row>
    <row r="10" spans="2:5" ht="12.75">
      <c r="B10">
        <v>157666</v>
      </c>
      <c r="C10">
        <v>157258</v>
      </c>
      <c r="D10">
        <v>269.056</v>
      </c>
      <c r="E10">
        <v>3</v>
      </c>
    </row>
    <row r="11" spans="2:5" ht="12.75">
      <c r="B11">
        <v>158962</v>
      </c>
      <c r="C11">
        <v>158845</v>
      </c>
      <c r="D11">
        <v>93.0104</v>
      </c>
      <c r="E11">
        <v>3</v>
      </c>
    </row>
    <row r="12" spans="2:5" ht="12.75">
      <c r="B12">
        <v>158845</v>
      </c>
      <c r="C12">
        <v>158784</v>
      </c>
      <c r="D12">
        <v>65.7668</v>
      </c>
      <c r="E12">
        <v>3</v>
      </c>
    </row>
    <row r="13" spans="2:5" ht="12.75">
      <c r="B13">
        <v>158784</v>
      </c>
      <c r="C13">
        <v>158533</v>
      </c>
      <c r="D13">
        <v>230.827</v>
      </c>
      <c r="E13">
        <v>3</v>
      </c>
    </row>
    <row r="14" spans="2:5" ht="12.75">
      <c r="B14">
        <v>158533</v>
      </c>
      <c r="C14">
        <v>158376</v>
      </c>
      <c r="D14">
        <v>102.113</v>
      </c>
      <c r="E14">
        <v>3</v>
      </c>
    </row>
    <row r="15" spans="2:5" ht="12.75">
      <c r="B15">
        <v>158376</v>
      </c>
      <c r="C15">
        <v>157666</v>
      </c>
      <c r="D15">
        <v>452.353</v>
      </c>
      <c r="E15">
        <v>3</v>
      </c>
    </row>
    <row r="16" spans="2:5" ht="12.75">
      <c r="B16">
        <v>160226</v>
      </c>
      <c r="C16">
        <v>158962</v>
      </c>
      <c r="D16">
        <v>1172.61</v>
      </c>
      <c r="E16">
        <v>3</v>
      </c>
    </row>
    <row r="17" spans="2:5" ht="12.75">
      <c r="B17">
        <v>161134</v>
      </c>
      <c r="C17">
        <v>160226</v>
      </c>
      <c r="D17">
        <v>762.648</v>
      </c>
      <c r="E17">
        <v>3</v>
      </c>
    </row>
    <row r="18" spans="2:5" ht="12.75">
      <c r="B18">
        <v>161697</v>
      </c>
      <c r="C18">
        <v>161134</v>
      </c>
      <c r="D18">
        <v>402.147</v>
      </c>
      <c r="E18">
        <v>3</v>
      </c>
    </row>
    <row r="19" spans="2:5" ht="12.75">
      <c r="B19">
        <v>161793</v>
      </c>
      <c r="C19">
        <v>161697</v>
      </c>
      <c r="D19">
        <v>54.3221</v>
      </c>
      <c r="E19">
        <v>3</v>
      </c>
    </row>
    <row r="20" spans="2:5" ht="12.75">
      <c r="B20">
        <v>162713</v>
      </c>
      <c r="C20">
        <v>162447</v>
      </c>
      <c r="D20">
        <v>188.362</v>
      </c>
      <c r="E20">
        <v>3</v>
      </c>
    </row>
    <row r="21" spans="2:5" ht="12.75">
      <c r="B21">
        <v>162447</v>
      </c>
      <c r="C21">
        <v>161793</v>
      </c>
      <c r="D21">
        <v>470.777</v>
      </c>
      <c r="E21">
        <v>3</v>
      </c>
    </row>
    <row r="22" spans="2:5" ht="12.75">
      <c r="B22">
        <v>163663</v>
      </c>
      <c r="C22">
        <v>163952</v>
      </c>
      <c r="D22">
        <v>273.165</v>
      </c>
      <c r="E22">
        <v>3</v>
      </c>
    </row>
    <row r="23" spans="2:5" ht="12.75">
      <c r="B23">
        <v>163952</v>
      </c>
      <c r="C23">
        <v>162713</v>
      </c>
      <c r="D23">
        <v>1023.99</v>
      </c>
      <c r="E23">
        <v>3</v>
      </c>
    </row>
    <row r="24" spans="2:5" ht="12.75">
      <c r="B24">
        <v>163598</v>
      </c>
      <c r="C24">
        <v>163663</v>
      </c>
      <c r="D24">
        <v>211.957</v>
      </c>
      <c r="E24">
        <v>3</v>
      </c>
    </row>
    <row r="25" spans="2:5" ht="12.75">
      <c r="B25">
        <v>0</v>
      </c>
      <c r="C25">
        <v>0</v>
      </c>
      <c r="D25">
        <v>20.0324</v>
      </c>
      <c r="E25">
        <v>3</v>
      </c>
    </row>
    <row r="28" spans="3:5" ht="12.75">
      <c r="C28" s="21" t="s">
        <v>37</v>
      </c>
      <c r="D28" s="22">
        <f>SUM(D7:D25)/1000</f>
        <v>6.749444700000001</v>
      </c>
      <c r="E28" t="s">
        <v>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I15"/>
  <sheetViews>
    <sheetView zoomScale="75" zoomScaleNormal="75" workbookViewId="0" topLeftCell="A1">
      <selection activeCell="D11" sqref="D11:I15"/>
    </sheetView>
  </sheetViews>
  <sheetFormatPr defaultColWidth="9.140625" defaultRowHeight="12.75"/>
  <cols>
    <col min="7" max="7" width="9.57421875" style="0" bestFit="1" customWidth="1"/>
  </cols>
  <sheetData>
    <row r="5" ht="18">
      <c r="B5" s="17" t="s">
        <v>20</v>
      </c>
    </row>
    <row r="11" spans="4:9" ht="18.75">
      <c r="D11" s="3" t="s">
        <v>8</v>
      </c>
      <c r="E11" s="3" t="s">
        <v>11</v>
      </c>
      <c r="F11" s="3" t="s">
        <v>13</v>
      </c>
      <c r="G11" s="3" t="s">
        <v>14</v>
      </c>
      <c r="H11" s="3" t="s">
        <v>9</v>
      </c>
      <c r="I11" s="3" t="s">
        <v>10</v>
      </c>
    </row>
    <row r="12" spans="5:9" ht="12.75">
      <c r="E12" s="2" t="s">
        <v>5</v>
      </c>
      <c r="F12" s="2" t="s">
        <v>12</v>
      </c>
      <c r="G12" s="2" t="s">
        <v>12</v>
      </c>
      <c r="H12" s="2"/>
      <c r="I12" s="2"/>
    </row>
    <row r="13" spans="4:9" ht="15">
      <c r="D13" s="18">
        <v>1</v>
      </c>
      <c r="E13" s="23">
        <v>31</v>
      </c>
      <c r="F13" s="25">
        <f>ReseauHydro_1!D44</f>
        <v>10.981529999999998</v>
      </c>
      <c r="G13" s="24">
        <f>F13/E13</f>
        <v>0.35424290322580637</v>
      </c>
      <c r="H13" s="25">
        <f>E13/E14</f>
        <v>5.166666666666667</v>
      </c>
      <c r="I13" s="23">
        <f>G14/G13</f>
        <v>2.7352183332680733</v>
      </c>
    </row>
    <row r="14" spans="4:9" ht="15">
      <c r="D14" s="18">
        <v>2</v>
      </c>
      <c r="E14" s="23">
        <v>6</v>
      </c>
      <c r="F14" s="25">
        <f>ReseauHydro_2!D20</f>
        <v>5.813590100000001</v>
      </c>
      <c r="G14" s="24">
        <f>F14/E14</f>
        <v>0.9689316833333335</v>
      </c>
      <c r="H14" s="23">
        <f>E14/E15</f>
        <v>6</v>
      </c>
      <c r="I14" s="23">
        <f>G15/G14</f>
        <v>6.965862316299183</v>
      </c>
    </row>
    <row r="15" spans="4:9" ht="15">
      <c r="D15" s="18">
        <v>3</v>
      </c>
      <c r="E15" s="23">
        <v>1</v>
      </c>
      <c r="F15" s="25">
        <f>ReseauHydro_3!D28</f>
        <v>6.749444700000001</v>
      </c>
      <c r="G15" s="24">
        <f>F15/E15</f>
        <v>6.749444700000001</v>
      </c>
      <c r="H15" s="18"/>
      <c r="I15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23"/>
  <sheetViews>
    <sheetView zoomScale="75" zoomScaleNormal="75" workbookViewId="0" topLeftCell="A1">
      <selection activeCell="F19" sqref="F19"/>
    </sheetView>
  </sheetViews>
  <sheetFormatPr defaultColWidth="9.140625" defaultRowHeight="12.75"/>
  <cols>
    <col min="1" max="4" width="9.140625" style="4" customWidth="1"/>
    <col min="5" max="5" width="11.140625" style="4" bestFit="1" customWidth="1"/>
    <col min="6" max="6" width="12.140625" style="4" customWidth="1"/>
    <col min="7" max="7" width="11.00390625" style="4" bestFit="1" customWidth="1"/>
    <col min="8" max="16384" width="9.140625" style="4" customWidth="1"/>
  </cols>
  <sheetData>
    <row r="5" ht="21">
      <c r="B5" s="17" t="s">
        <v>22</v>
      </c>
    </row>
    <row r="12" spans="5:8" ht="15">
      <c r="E12" s="5" t="s">
        <v>1</v>
      </c>
      <c r="F12" s="5" t="s">
        <v>2</v>
      </c>
      <c r="G12" s="5" t="s">
        <v>3</v>
      </c>
      <c r="H12" s="6"/>
    </row>
    <row r="13" spans="5:8" ht="15">
      <c r="E13" s="5" t="s">
        <v>5</v>
      </c>
      <c r="F13" s="5" t="s">
        <v>5</v>
      </c>
      <c r="G13" s="5" t="s">
        <v>5</v>
      </c>
      <c r="H13" s="6"/>
    </row>
    <row r="14" spans="5:8" ht="15">
      <c r="E14" s="6"/>
      <c r="F14" s="6"/>
      <c r="G14" s="6"/>
      <c r="H14" s="6"/>
    </row>
    <row r="15" spans="5:8" ht="15">
      <c r="E15" s="5">
        <v>1</v>
      </c>
      <c r="F15" s="13">
        <f>Résultats!E13</f>
        <v>31</v>
      </c>
      <c r="G15" s="7">
        <f>LOG(F15)</f>
        <v>1.4913616938342726</v>
      </c>
      <c r="H15" s="6"/>
    </row>
    <row r="16" spans="5:8" ht="15">
      <c r="E16" s="5">
        <v>2</v>
      </c>
      <c r="F16" s="13">
        <f>Résultats!E14</f>
        <v>6</v>
      </c>
      <c r="G16" s="7">
        <f>LOG(F16)</f>
        <v>0.7781512503836436</v>
      </c>
      <c r="H16" s="6"/>
    </row>
    <row r="17" spans="5:8" ht="15">
      <c r="E17" s="5">
        <v>3</v>
      </c>
      <c r="F17" s="13">
        <f>Résultats!E15</f>
        <v>1</v>
      </c>
      <c r="G17" s="7">
        <f>LOG(F17)</f>
        <v>0</v>
      </c>
      <c r="H17" s="6"/>
    </row>
    <row r="18" spans="5:8" ht="15">
      <c r="E18" s="6"/>
      <c r="F18" s="6"/>
      <c r="G18" s="6"/>
      <c r="H18" s="6"/>
    </row>
    <row r="19" spans="5:8" ht="15">
      <c r="E19" s="6"/>
      <c r="F19" s="6"/>
      <c r="G19" s="6"/>
      <c r="H19" s="6"/>
    </row>
    <row r="20" spans="5:8" ht="15">
      <c r="E20" s="6"/>
      <c r="F20" s="6"/>
      <c r="G20" s="6"/>
      <c r="H20" s="6"/>
    </row>
    <row r="21" spans="5:8" ht="15">
      <c r="E21" s="6"/>
      <c r="F21" s="8" t="s">
        <v>4</v>
      </c>
      <c r="G21" s="9">
        <f>INDEX(LINEST(G15:G17,E15:E17),1)</f>
        <v>-0.7456808469171361</v>
      </c>
      <c r="H21" s="6" t="s">
        <v>5</v>
      </c>
    </row>
    <row r="22" spans="5:8" ht="15">
      <c r="E22" s="6"/>
      <c r="F22" s="6"/>
      <c r="G22" s="6"/>
      <c r="H22" s="6"/>
    </row>
    <row r="23" spans="5:8" ht="16.5">
      <c r="E23" s="6"/>
      <c r="F23" s="8" t="s">
        <v>15</v>
      </c>
      <c r="G23" s="7">
        <f>10^(-G21)</f>
        <v>5.56776436283002</v>
      </c>
      <c r="H23" s="6" t="s">
        <v>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H23"/>
  <sheetViews>
    <sheetView tabSelected="1" zoomScale="75" zoomScaleNormal="75" workbookViewId="0" topLeftCell="A1">
      <selection activeCell="K33" sqref="K33"/>
    </sheetView>
  </sheetViews>
  <sheetFormatPr defaultColWidth="9.140625" defaultRowHeight="12.75"/>
  <cols>
    <col min="1" max="16384" width="9.140625" style="4" customWidth="1"/>
  </cols>
  <sheetData>
    <row r="5" ht="21">
      <c r="B5" s="17" t="s">
        <v>23</v>
      </c>
    </row>
    <row r="12" spans="4:7" ht="15">
      <c r="D12" s="5" t="s">
        <v>1</v>
      </c>
      <c r="E12" s="5" t="s">
        <v>6</v>
      </c>
      <c r="F12" s="5" t="s">
        <v>2</v>
      </c>
      <c r="G12" s="5" t="s">
        <v>7</v>
      </c>
    </row>
    <row r="13" spans="4:7" ht="14.25">
      <c r="D13" s="10" t="s">
        <v>5</v>
      </c>
      <c r="E13" s="10" t="s">
        <v>12</v>
      </c>
      <c r="F13" s="10" t="s">
        <v>5</v>
      </c>
      <c r="G13" s="10" t="s">
        <v>5</v>
      </c>
    </row>
    <row r="14" ht="14.25">
      <c r="E14" s="10"/>
    </row>
    <row r="15" spans="4:7" ht="14.25">
      <c r="D15" s="10">
        <v>1</v>
      </c>
      <c r="E15" s="26">
        <f>Résultats!F13</f>
        <v>10.981529999999998</v>
      </c>
      <c r="F15" s="11">
        <f>' RB'!F15</f>
        <v>31</v>
      </c>
      <c r="G15" s="12">
        <f>LOG(E15/F15)</f>
        <v>-0.450698841491918</v>
      </c>
    </row>
    <row r="16" spans="4:7" ht="14.25">
      <c r="D16" s="10">
        <v>2</v>
      </c>
      <c r="E16" s="26">
        <f>Résultats!F14</f>
        <v>5.813590100000001</v>
      </c>
      <c r="F16" s="11">
        <f>' RB'!F16</f>
        <v>6</v>
      </c>
      <c r="G16" s="12">
        <f>LOG(E16/F16)</f>
        <v>-0.013706842760678758</v>
      </c>
    </row>
    <row r="17" spans="4:7" ht="14.25">
      <c r="D17" s="10">
        <v>3</v>
      </c>
      <c r="E17" s="26">
        <f>Résultats!F15</f>
        <v>6.749444700000001</v>
      </c>
      <c r="F17" s="11">
        <f>' RB'!F17</f>
        <v>1</v>
      </c>
      <c r="G17" s="12">
        <f>LOG(E17/F17)</f>
        <v>0.8292680434019564</v>
      </c>
    </row>
    <row r="21" spans="6:8" ht="15">
      <c r="F21" s="8" t="s">
        <v>4</v>
      </c>
      <c r="G21" s="13">
        <f>INDEX(LINEST(G15:G17,D15:D17),1)</f>
        <v>0.6399834424469371</v>
      </c>
      <c r="H21" s="6" t="s">
        <v>5</v>
      </c>
    </row>
    <row r="23" spans="6:8" ht="16.5">
      <c r="F23" s="8" t="s">
        <v>16</v>
      </c>
      <c r="G23" s="7">
        <f>10^(G21)</f>
        <v>4.364991903149733</v>
      </c>
      <c r="H23" s="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cecile</cp:lastModifiedBy>
  <cp:lastPrinted>2001-04-11T06:50:41Z</cp:lastPrinted>
  <dcterms:created xsi:type="dcterms:W3CDTF">2001-03-05T13:26:24Z</dcterms:created>
  <dcterms:modified xsi:type="dcterms:W3CDTF">2003-06-17T14:04:57Z</dcterms:modified>
  <cp:category/>
  <cp:version/>
  <cp:contentType/>
  <cp:contentStatus/>
</cp:coreProperties>
</file>