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700" windowHeight="4110" activeTab="0"/>
  </bookViews>
  <sheets>
    <sheet name="Informations" sheetId="1" r:id="rId1"/>
    <sheet name="Evénements 1" sheetId="2" r:id="rId2"/>
    <sheet name="Evénements 2" sheetId="3" r:id="rId3"/>
  </sheets>
  <definedNames/>
  <calcPr fullCalcOnLoad="1"/>
</workbook>
</file>

<file path=xl/sharedStrings.xml><?xml version="1.0" encoding="utf-8"?>
<sst xmlns="http://schemas.openxmlformats.org/spreadsheetml/2006/main" count="124" uniqueCount="24">
  <si>
    <t xml:space="preserve"> heure</t>
  </si>
  <si>
    <t>feuille</t>
  </si>
  <si>
    <t>Informations</t>
  </si>
  <si>
    <t>Pluie Cumulée</t>
  </si>
  <si>
    <t>% Temps</t>
  </si>
  <si>
    <t>%Cumul</t>
  </si>
  <si>
    <t xml:space="preserve">Intensité </t>
  </si>
  <si>
    <t>[mm/h]</t>
  </si>
  <si>
    <t>Pluie totale =</t>
  </si>
  <si>
    <t>Intensité moy =</t>
  </si>
  <si>
    <t>Intensité moy *=</t>
  </si>
  <si>
    <t>I moy sur 3 heures</t>
  </si>
  <si>
    <t>[heure]</t>
  </si>
  <si>
    <t xml:space="preserve"> </t>
  </si>
  <si>
    <t>Analyse de l'événement pluviométrique 1 de la stationde Montana (VS, Suisse)</t>
  </si>
  <si>
    <t>Analyse de l'événement pluviométrique 2 de la stationde Montana (VS, Suisse)</t>
  </si>
  <si>
    <t>Date</t>
  </si>
  <si>
    <t>Date, heure</t>
  </si>
  <si>
    <t>[mm]</t>
  </si>
  <si>
    <t>Pas</t>
  </si>
  <si>
    <t xml:space="preserve">Pluie </t>
  </si>
  <si>
    <t>-</t>
  </si>
  <si>
    <t>Evénements 1</t>
  </si>
  <si>
    <t>Evénements 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</si>
</sst>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d/m"/>
    <numFmt numFmtId="173" formatCode="yyyy/m/dd\-hh"/>
    <numFmt numFmtId="174" formatCode="mmmm\-yy"/>
    <numFmt numFmtId="175" formatCode="mmmmm"/>
    <numFmt numFmtId="176" formatCode="m"/>
    <numFmt numFmtId="177" formatCode="m/d/yy\ h:mm"/>
    <numFmt numFmtId="178" formatCode="mmm/yyyy"/>
    <numFmt numFmtId="179" formatCode="mm"/>
    <numFmt numFmtId="180" formatCode="mmmmm\-yy"/>
    <numFmt numFmtId="181" formatCode="mmm\-yy"/>
    <numFmt numFmtId="182" formatCode="d/mmm\-yy"/>
    <numFmt numFmtId="183" formatCode="m/d"/>
    <numFmt numFmtId="184" formatCode="m/d/yy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8">
    <font>
      <sz val="10"/>
      <name val="Arial"/>
      <family val="0"/>
    </font>
    <font>
      <b/>
      <sz val="8.75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9" fontId="0" fillId="0" borderId="0" xfId="19" applyAlignment="1">
      <alignment horizontal="center"/>
    </xf>
    <xf numFmtId="9" fontId="0" fillId="2" borderId="0" xfId="19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6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9" fontId="0" fillId="0" borderId="0" xfId="19" applyFill="1" applyAlignment="1">
      <alignment horizontal="center"/>
    </xf>
    <xf numFmtId="9" fontId="0" fillId="2" borderId="0" xfId="19" applyFill="1" applyAlignment="1">
      <alignment horizontal="center"/>
    </xf>
    <xf numFmtId="9" fontId="0" fillId="0" borderId="0" xfId="19" applyFill="1" applyAlignment="1">
      <alignment horizontal="center"/>
    </xf>
    <xf numFmtId="9" fontId="0" fillId="0" borderId="0" xfId="19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Evénement 1 : 20 et 21 mai 1993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7275"/>
          <c:w val="0.88825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'Evénements 1'!$G$7:$G$8</c:f>
              <c:strCache>
                <c:ptCount val="1"/>
                <c:pt idx="0">
                  <c:v>Intensité  [mm/h]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'Evénements 1'!$E$9:$E$29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'Evénements 1'!$G$9:$G$29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2.5</c:v>
                </c:pt>
                <c:pt idx="10">
                  <c:v>3.8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2.6</c:v>
                </c:pt>
                <c:pt idx="16">
                  <c:v>1</c:v>
                </c:pt>
                <c:pt idx="17">
                  <c:v>0.9</c:v>
                </c:pt>
                <c:pt idx="18">
                  <c:v>1.1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</c:ser>
        <c:gapWidth val="0"/>
        <c:axId val="9048445"/>
        <c:axId val="14327142"/>
      </c:barChart>
      <c:catAx>
        <c:axId val="90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Pas de temps [heure]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48445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Evénement 1: 20 et 21 mai 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95"/>
          <c:w val="0.90175"/>
          <c:h val="0.78525"/>
        </c:manualLayout>
      </c:layout>
      <c:scatterChart>
        <c:scatterStyle val="line"/>
        <c:varyColors val="0"/>
        <c:ser>
          <c:idx val="1"/>
          <c:order val="0"/>
          <c:tx>
            <c:strRef>
              <c:f>'Evénements 1'!$K$7</c:f>
              <c:strCache>
                <c:ptCount val="1"/>
                <c:pt idx="0">
                  <c:v>%Cumul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'Evénements 1'!$J$8:$J$29</c:f>
              <c:numCache>
                <c:ptCount val="22"/>
                <c:pt idx="2">
                  <c:v>0</c:v>
                </c:pt>
                <c:pt idx="3">
                  <c:v>0.05555555555555555</c:v>
                </c:pt>
                <c:pt idx="4">
                  <c:v>0.1111111111111111</c:v>
                </c:pt>
                <c:pt idx="5">
                  <c:v>0.16666666666666666</c:v>
                </c:pt>
                <c:pt idx="6">
                  <c:v>0.2222222222222222</c:v>
                </c:pt>
                <c:pt idx="7">
                  <c:v>0.2777777777777778</c:v>
                </c:pt>
                <c:pt idx="8">
                  <c:v>0.3333333333333333</c:v>
                </c:pt>
                <c:pt idx="9">
                  <c:v>0.3888888888888889</c:v>
                </c:pt>
                <c:pt idx="10">
                  <c:v>0.4444444444444444</c:v>
                </c:pt>
                <c:pt idx="11">
                  <c:v>0.5</c:v>
                </c:pt>
                <c:pt idx="12">
                  <c:v>0.5555555555555556</c:v>
                </c:pt>
                <c:pt idx="13">
                  <c:v>0.6111111111111112</c:v>
                </c:pt>
                <c:pt idx="14">
                  <c:v>0.6666666666666666</c:v>
                </c:pt>
                <c:pt idx="15">
                  <c:v>0.7222222222222222</c:v>
                </c:pt>
                <c:pt idx="16">
                  <c:v>0.7777777777777778</c:v>
                </c:pt>
                <c:pt idx="17">
                  <c:v>0.8333333333333334</c:v>
                </c:pt>
                <c:pt idx="18">
                  <c:v>0.8888888888888888</c:v>
                </c:pt>
                <c:pt idx="19">
                  <c:v>0.9444444444444444</c:v>
                </c:pt>
                <c:pt idx="20">
                  <c:v>1</c:v>
                </c:pt>
              </c:numCache>
            </c:numRef>
          </c:xVal>
          <c:yVal>
            <c:numRef>
              <c:f>'Evénements 1'!$K$8:$K$29</c:f>
              <c:numCache>
                <c:ptCount val="22"/>
                <c:pt idx="2">
                  <c:v>0</c:v>
                </c:pt>
                <c:pt idx="3">
                  <c:v>0.027397260273972608</c:v>
                </c:pt>
                <c:pt idx="4">
                  <c:v>0.027397260273972608</c:v>
                </c:pt>
                <c:pt idx="5">
                  <c:v>0.027397260273972608</c:v>
                </c:pt>
                <c:pt idx="6">
                  <c:v>0.027397260273972608</c:v>
                </c:pt>
                <c:pt idx="7">
                  <c:v>0.027397260273972608</c:v>
                </c:pt>
                <c:pt idx="8">
                  <c:v>0.027397260273972608</c:v>
                </c:pt>
                <c:pt idx="9">
                  <c:v>0.06164383561643837</c:v>
                </c:pt>
                <c:pt idx="10">
                  <c:v>0.23287671232876714</c:v>
                </c:pt>
                <c:pt idx="11">
                  <c:v>0.4931506849315069</c:v>
                </c:pt>
                <c:pt idx="12">
                  <c:v>0.5342465753424658</c:v>
                </c:pt>
                <c:pt idx="13">
                  <c:v>0.5342465753424658</c:v>
                </c:pt>
                <c:pt idx="14">
                  <c:v>0.5342465753424658</c:v>
                </c:pt>
                <c:pt idx="15">
                  <c:v>0.6095890410958904</c:v>
                </c:pt>
                <c:pt idx="16">
                  <c:v>0.7876712328767124</c:v>
                </c:pt>
                <c:pt idx="17">
                  <c:v>0.8561643835616438</c:v>
                </c:pt>
                <c:pt idx="18">
                  <c:v>0.9178082191780822</c:v>
                </c:pt>
                <c:pt idx="19">
                  <c:v>0.9931506849315068</c:v>
                </c:pt>
                <c:pt idx="20">
                  <c:v>1</c:v>
                </c:pt>
              </c:numCache>
            </c:numRef>
          </c:yVal>
          <c:smooth val="1"/>
        </c:ser>
        <c:axId val="61835415"/>
        <c:axId val="19647824"/>
      </c:scatterChart>
      <c:valAx>
        <c:axId val="618354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9647824"/>
        <c:crosses val="autoZero"/>
        <c:crossBetween val="midCat"/>
        <c:dispUnits/>
      </c:valAx>
      <c:valAx>
        <c:axId val="196478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Pluie cumulée 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1835415"/>
        <c:crosses val="autoZero"/>
        <c:crossBetween val="midCat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Evénement 1 : 20 et 21 mai 1993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25"/>
          <c:w val="0.8915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'Evénements 1'!$N$7:$N$8</c:f>
              <c:strCache>
                <c:ptCount val="1"/>
                <c:pt idx="0">
                  <c:v>Intensité  [mm/h]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'Evénements 1'!$M$10:$M$19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cat>
          <c:val>
            <c:numRef>
              <c:f>'Evénements 1'!$N$10:$N$19</c:f>
              <c:numCache>
                <c:ptCount val="10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1.5</c:v>
                </c:pt>
                <c:pt idx="5">
                  <c:v>2.1999999999999997</c:v>
                </c:pt>
                <c:pt idx="6">
                  <c:v>0</c:v>
                </c:pt>
                <c:pt idx="7">
                  <c:v>1.85</c:v>
                </c:pt>
                <c:pt idx="8">
                  <c:v>0.95</c:v>
                </c:pt>
                <c:pt idx="9">
                  <c:v>0.6000000000000001</c:v>
                </c:pt>
              </c:numCache>
            </c:numRef>
          </c:val>
        </c:ser>
        <c:gapWidth val="0"/>
        <c:axId val="42612689"/>
        <c:axId val="47969882"/>
      </c:barChart>
      <c:catAx>
        <c:axId val="42612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Pas de temps [heure]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69882"/>
        <c:crosses val="autoZero"/>
        <c:auto val="1"/>
        <c:lblOffset val="100"/>
        <c:noMultiLvlLbl val="0"/>
      </c:catAx>
      <c:valAx>
        <c:axId val="4796988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2689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Evénement 2 : 23 et 24 septembre 1993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25"/>
          <c:w val="0.89075"/>
          <c:h val="0.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'Evénements 2'!$G$7:$G$8</c:f>
              <c:strCache>
                <c:ptCount val="1"/>
                <c:pt idx="0">
                  <c:v>Intensité  [mm/h]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'Evénements 2'!$E$9:$E$56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'Evénements 2'!$G$9:$G$56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0.5</c:v>
                </c:pt>
                <c:pt idx="4">
                  <c:v>2.6</c:v>
                </c:pt>
                <c:pt idx="5">
                  <c:v>8.1</c:v>
                </c:pt>
                <c:pt idx="6">
                  <c:v>3.1</c:v>
                </c:pt>
                <c:pt idx="7">
                  <c:v>1.3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0.2</c:v>
                </c:pt>
                <c:pt idx="31">
                  <c:v>0.7</c:v>
                </c:pt>
                <c:pt idx="32">
                  <c:v>0.1</c:v>
                </c:pt>
                <c:pt idx="33">
                  <c:v>0.1</c:v>
                </c:pt>
                <c:pt idx="34">
                  <c:v>1</c:v>
                </c:pt>
                <c:pt idx="35">
                  <c:v>1.9</c:v>
                </c:pt>
                <c:pt idx="36">
                  <c:v>4.8</c:v>
                </c:pt>
                <c:pt idx="37">
                  <c:v>5.1</c:v>
                </c:pt>
                <c:pt idx="38">
                  <c:v>3.2</c:v>
                </c:pt>
                <c:pt idx="39">
                  <c:v>2.3</c:v>
                </c:pt>
                <c:pt idx="40">
                  <c:v>2.2</c:v>
                </c:pt>
                <c:pt idx="41">
                  <c:v>0</c:v>
                </c:pt>
                <c:pt idx="42">
                  <c:v>0.1</c:v>
                </c:pt>
                <c:pt idx="43">
                  <c:v>0</c:v>
                </c:pt>
                <c:pt idx="44">
                  <c:v>0.1</c:v>
                </c:pt>
                <c:pt idx="45">
                  <c:v>0.2</c:v>
                </c:pt>
                <c:pt idx="46">
                  <c:v>0.1</c:v>
                </c:pt>
                <c:pt idx="47">
                  <c:v>0</c:v>
                </c:pt>
              </c:numCache>
            </c:numRef>
          </c:val>
        </c:ser>
        <c:gapWidth val="0"/>
        <c:axId val="29075755"/>
        <c:axId val="60355204"/>
      </c:barChart>
      <c:catAx>
        <c:axId val="290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Pas de temps [heure]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5755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Evénement 2 : 23 et 24 septembre 1993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95"/>
          <c:w val="0.90175"/>
          <c:h val="0.78525"/>
        </c:manualLayout>
      </c:layout>
      <c:scatterChart>
        <c:scatterStyle val="line"/>
        <c:varyColors val="0"/>
        <c:ser>
          <c:idx val="1"/>
          <c:order val="0"/>
          <c:tx>
            <c:strRef>
              <c:f>'Evénements 2'!$K$7</c:f>
              <c:strCache>
                <c:ptCount val="1"/>
                <c:pt idx="0">
                  <c:v>%Cumul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'Evénements 2'!$J$8:$J$56</c:f>
              <c:numCache>
                <c:ptCount val="49"/>
                <c:pt idx="2">
                  <c:v>0</c:v>
                </c:pt>
                <c:pt idx="3">
                  <c:v>0.022222222222222223</c:v>
                </c:pt>
                <c:pt idx="4">
                  <c:v>0.044444444444444446</c:v>
                </c:pt>
                <c:pt idx="5">
                  <c:v>0.06666666666666667</c:v>
                </c:pt>
                <c:pt idx="6">
                  <c:v>0.08888888888888889</c:v>
                </c:pt>
                <c:pt idx="7">
                  <c:v>0.1111111111111111</c:v>
                </c:pt>
                <c:pt idx="8">
                  <c:v>0.13333333333333333</c:v>
                </c:pt>
                <c:pt idx="9">
                  <c:v>0.15555555555555556</c:v>
                </c:pt>
                <c:pt idx="10">
                  <c:v>0.17777777777777778</c:v>
                </c:pt>
                <c:pt idx="11">
                  <c:v>0.2</c:v>
                </c:pt>
                <c:pt idx="12">
                  <c:v>0.2222222222222222</c:v>
                </c:pt>
                <c:pt idx="13">
                  <c:v>0.24444444444444444</c:v>
                </c:pt>
                <c:pt idx="14">
                  <c:v>0.26666666666666666</c:v>
                </c:pt>
                <c:pt idx="15">
                  <c:v>0.28888888888888886</c:v>
                </c:pt>
                <c:pt idx="16">
                  <c:v>0.3111111111111111</c:v>
                </c:pt>
                <c:pt idx="17">
                  <c:v>0.3333333333333333</c:v>
                </c:pt>
                <c:pt idx="18">
                  <c:v>0.35555555555555557</c:v>
                </c:pt>
                <c:pt idx="19">
                  <c:v>0.37777777777777777</c:v>
                </c:pt>
                <c:pt idx="20">
                  <c:v>0.4</c:v>
                </c:pt>
                <c:pt idx="21">
                  <c:v>0.4222222222222222</c:v>
                </c:pt>
                <c:pt idx="22">
                  <c:v>0.4444444444444444</c:v>
                </c:pt>
                <c:pt idx="23">
                  <c:v>0.4666666666666667</c:v>
                </c:pt>
                <c:pt idx="24">
                  <c:v>0.4888888888888889</c:v>
                </c:pt>
                <c:pt idx="25">
                  <c:v>0.5111111111111111</c:v>
                </c:pt>
                <c:pt idx="26">
                  <c:v>0.5333333333333333</c:v>
                </c:pt>
                <c:pt idx="27">
                  <c:v>0.5555555555555556</c:v>
                </c:pt>
                <c:pt idx="28">
                  <c:v>0.5777777777777777</c:v>
                </c:pt>
                <c:pt idx="29">
                  <c:v>0.6</c:v>
                </c:pt>
                <c:pt idx="30">
                  <c:v>0.6222222222222222</c:v>
                </c:pt>
                <c:pt idx="31">
                  <c:v>0.6444444444444445</c:v>
                </c:pt>
                <c:pt idx="32">
                  <c:v>0.6666666666666666</c:v>
                </c:pt>
                <c:pt idx="33">
                  <c:v>0.6888888888888889</c:v>
                </c:pt>
                <c:pt idx="34">
                  <c:v>0.7111111111111111</c:v>
                </c:pt>
                <c:pt idx="35">
                  <c:v>0.7333333333333333</c:v>
                </c:pt>
                <c:pt idx="36">
                  <c:v>0.7555555555555555</c:v>
                </c:pt>
                <c:pt idx="37">
                  <c:v>0.7777777777777778</c:v>
                </c:pt>
                <c:pt idx="38">
                  <c:v>0.8</c:v>
                </c:pt>
                <c:pt idx="39">
                  <c:v>0.8222222222222222</c:v>
                </c:pt>
                <c:pt idx="40">
                  <c:v>0.8444444444444444</c:v>
                </c:pt>
                <c:pt idx="41">
                  <c:v>0.8666666666666667</c:v>
                </c:pt>
                <c:pt idx="42">
                  <c:v>0.8888888888888888</c:v>
                </c:pt>
                <c:pt idx="43">
                  <c:v>0.9111111111111111</c:v>
                </c:pt>
                <c:pt idx="44">
                  <c:v>0.9333333333333333</c:v>
                </c:pt>
                <c:pt idx="45">
                  <c:v>0.9555555555555556</c:v>
                </c:pt>
                <c:pt idx="46">
                  <c:v>0.9777777777777777</c:v>
                </c:pt>
                <c:pt idx="47">
                  <c:v>1</c:v>
                </c:pt>
              </c:numCache>
            </c:numRef>
          </c:xVal>
          <c:yVal>
            <c:numRef>
              <c:f>'Evénements 2'!$K$8:$K$56</c:f>
              <c:numCache>
                <c:ptCount val="49"/>
                <c:pt idx="2">
                  <c:v>0</c:v>
                </c:pt>
                <c:pt idx="3">
                  <c:v>0.002597402597402597</c:v>
                </c:pt>
                <c:pt idx="4">
                  <c:v>0.015584415584415581</c:v>
                </c:pt>
                <c:pt idx="5">
                  <c:v>0.0831168831168831</c:v>
                </c:pt>
                <c:pt idx="6">
                  <c:v>0.2935064935064935</c:v>
                </c:pt>
                <c:pt idx="7">
                  <c:v>0.374025974025974</c:v>
                </c:pt>
                <c:pt idx="8">
                  <c:v>0.40779220779220776</c:v>
                </c:pt>
                <c:pt idx="9">
                  <c:v>0.40779220779220776</c:v>
                </c:pt>
                <c:pt idx="10">
                  <c:v>0.40779220779220776</c:v>
                </c:pt>
                <c:pt idx="11">
                  <c:v>0.40779220779220776</c:v>
                </c:pt>
                <c:pt idx="12">
                  <c:v>0.40779220779220776</c:v>
                </c:pt>
                <c:pt idx="13">
                  <c:v>0.40779220779220776</c:v>
                </c:pt>
                <c:pt idx="14">
                  <c:v>0.4129870129870129</c:v>
                </c:pt>
                <c:pt idx="15">
                  <c:v>0.4129870129870129</c:v>
                </c:pt>
                <c:pt idx="16">
                  <c:v>0.4129870129870129</c:v>
                </c:pt>
                <c:pt idx="17">
                  <c:v>0.4129870129870129</c:v>
                </c:pt>
                <c:pt idx="18">
                  <c:v>0.4129870129870129</c:v>
                </c:pt>
                <c:pt idx="19">
                  <c:v>0.4129870129870129</c:v>
                </c:pt>
                <c:pt idx="20">
                  <c:v>0.4129870129870129</c:v>
                </c:pt>
                <c:pt idx="21">
                  <c:v>0.4129870129870129</c:v>
                </c:pt>
                <c:pt idx="22">
                  <c:v>0.4129870129870129</c:v>
                </c:pt>
                <c:pt idx="23">
                  <c:v>0.4129870129870129</c:v>
                </c:pt>
                <c:pt idx="24">
                  <c:v>0.4129870129870129</c:v>
                </c:pt>
                <c:pt idx="25">
                  <c:v>0.4129870129870129</c:v>
                </c:pt>
                <c:pt idx="26">
                  <c:v>0.4129870129870129</c:v>
                </c:pt>
                <c:pt idx="27">
                  <c:v>0.4129870129870129</c:v>
                </c:pt>
                <c:pt idx="28">
                  <c:v>0.4129870129870129</c:v>
                </c:pt>
                <c:pt idx="29">
                  <c:v>0.42597402597402584</c:v>
                </c:pt>
                <c:pt idx="30">
                  <c:v>0.42597402597402584</c:v>
                </c:pt>
                <c:pt idx="31">
                  <c:v>0.43116883116883103</c:v>
                </c:pt>
                <c:pt idx="32">
                  <c:v>0.44935064935064917</c:v>
                </c:pt>
                <c:pt idx="33">
                  <c:v>0.4519480519480518</c:v>
                </c:pt>
                <c:pt idx="34">
                  <c:v>0.4545454545454545</c:v>
                </c:pt>
                <c:pt idx="35">
                  <c:v>0.48051948051948046</c:v>
                </c:pt>
                <c:pt idx="36">
                  <c:v>0.5298701298701297</c:v>
                </c:pt>
                <c:pt idx="37">
                  <c:v>0.6545454545454544</c:v>
                </c:pt>
                <c:pt idx="38">
                  <c:v>0.7870129870129868</c:v>
                </c:pt>
                <c:pt idx="39">
                  <c:v>0.87012987012987</c:v>
                </c:pt>
                <c:pt idx="40">
                  <c:v>0.9298701298701296</c:v>
                </c:pt>
                <c:pt idx="41">
                  <c:v>0.9870129870129868</c:v>
                </c:pt>
                <c:pt idx="42">
                  <c:v>0.9870129870129868</c:v>
                </c:pt>
                <c:pt idx="43">
                  <c:v>0.9896103896103895</c:v>
                </c:pt>
                <c:pt idx="44">
                  <c:v>0.9896103896103895</c:v>
                </c:pt>
                <c:pt idx="45">
                  <c:v>0.9922077922077921</c:v>
                </c:pt>
                <c:pt idx="46">
                  <c:v>0.9974025974025974</c:v>
                </c:pt>
                <c:pt idx="47">
                  <c:v>1</c:v>
                </c:pt>
              </c:numCache>
            </c:numRef>
          </c:yVal>
          <c:smooth val="1"/>
        </c:ser>
        <c:axId val="6325925"/>
        <c:axId val="56933326"/>
      </c:scatterChart>
      <c:valAx>
        <c:axId val="63259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6933326"/>
        <c:crosses val="autoZero"/>
        <c:crossBetween val="midCat"/>
        <c:dispUnits/>
      </c:valAx>
      <c:valAx>
        <c:axId val="569333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Pluie cumulée 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325925"/>
        <c:crosses val="autoZero"/>
        <c:crossBetween val="midCat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Evénement 1 : 23 et 24 septembre 1993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25"/>
          <c:w val="0.8915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'Evénements 2'!$N$7:$N$8</c:f>
              <c:strCache>
                <c:ptCount val="1"/>
                <c:pt idx="0">
                  <c:v>Intensité  [mm/h]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'Evénements 2'!$M$9:$M$32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</c:numCache>
            </c:numRef>
          </c:cat>
          <c:val>
            <c:numRef>
              <c:f>'Evénements 2'!$N$9:$N$32</c:f>
              <c:numCache>
                <c:ptCount val="24"/>
                <c:pt idx="0">
                  <c:v>0</c:v>
                </c:pt>
                <c:pt idx="1">
                  <c:v>0.3</c:v>
                </c:pt>
                <c:pt idx="2">
                  <c:v>5.35</c:v>
                </c:pt>
                <c:pt idx="3">
                  <c:v>2.2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</c:v>
                </c:pt>
                <c:pt idx="15">
                  <c:v>0.44999999999999996</c:v>
                </c:pt>
                <c:pt idx="16">
                  <c:v>0.1</c:v>
                </c:pt>
                <c:pt idx="17">
                  <c:v>1.45</c:v>
                </c:pt>
                <c:pt idx="18">
                  <c:v>4.949999999999999</c:v>
                </c:pt>
                <c:pt idx="19">
                  <c:v>2.75</c:v>
                </c:pt>
                <c:pt idx="20">
                  <c:v>1.1</c:v>
                </c:pt>
                <c:pt idx="21">
                  <c:v>0.05</c:v>
                </c:pt>
                <c:pt idx="22">
                  <c:v>0.15000000000000002</c:v>
                </c:pt>
                <c:pt idx="23">
                  <c:v>0.05</c:v>
                </c:pt>
              </c:numCache>
            </c:numRef>
          </c:val>
        </c:ser>
        <c:gapWidth val="0"/>
        <c:axId val="42637887"/>
        <c:axId val="48196664"/>
      </c:barChart>
      <c:catAx>
        <c:axId val="4263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Pas de temps [heure]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96664"/>
        <c:crosses val="autoZero"/>
        <c:auto val="1"/>
        <c:lblOffset val="100"/>
        <c:noMultiLvlLbl val="0"/>
      </c:catAx>
      <c:valAx>
        <c:axId val="4819666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37887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6</xdr:row>
      <xdr:rowOff>28575</xdr:rowOff>
    </xdr:from>
    <xdr:to>
      <xdr:col>18</xdr:col>
      <xdr:colOff>581025</xdr:colOff>
      <xdr:row>19</xdr:row>
      <xdr:rowOff>57150</xdr:rowOff>
    </xdr:to>
    <xdr:graphicFrame>
      <xdr:nvGraphicFramePr>
        <xdr:cNvPr id="1" name="Chart 6"/>
        <xdr:cNvGraphicFramePr/>
      </xdr:nvGraphicFramePr>
      <xdr:xfrm>
        <a:off x="9048750" y="1476375"/>
        <a:ext cx="35052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161925</xdr:colOff>
      <xdr:row>19</xdr:row>
      <xdr:rowOff>152400</xdr:rowOff>
    </xdr:from>
    <xdr:to>
      <xdr:col>18</xdr:col>
      <xdr:colOff>609600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9086850" y="3886200"/>
        <a:ext cx="34956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695325</xdr:colOff>
      <xdr:row>6</xdr:row>
      <xdr:rowOff>28575</xdr:rowOff>
    </xdr:from>
    <xdr:to>
      <xdr:col>23</xdr:col>
      <xdr:colOff>409575</xdr:colOff>
      <xdr:row>19</xdr:row>
      <xdr:rowOff>66675</xdr:rowOff>
    </xdr:to>
    <xdr:graphicFrame>
      <xdr:nvGraphicFramePr>
        <xdr:cNvPr id="3" name="Chart 8"/>
        <xdr:cNvGraphicFramePr/>
      </xdr:nvGraphicFramePr>
      <xdr:xfrm>
        <a:off x="12668250" y="1476375"/>
        <a:ext cx="35242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6</xdr:row>
      <xdr:rowOff>28575</xdr:rowOff>
    </xdr:from>
    <xdr:to>
      <xdr:col>18</xdr:col>
      <xdr:colOff>581025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9048750" y="1476375"/>
        <a:ext cx="35052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161925</xdr:colOff>
      <xdr:row>19</xdr:row>
      <xdr:rowOff>152400</xdr:rowOff>
    </xdr:from>
    <xdr:to>
      <xdr:col>18</xdr:col>
      <xdr:colOff>609600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9086850" y="3886200"/>
        <a:ext cx="34956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695325</xdr:colOff>
      <xdr:row>6</xdr:row>
      <xdr:rowOff>28575</xdr:rowOff>
    </xdr:from>
    <xdr:to>
      <xdr:col>23</xdr:col>
      <xdr:colOff>409575</xdr:colOff>
      <xdr:row>19</xdr:row>
      <xdr:rowOff>66675</xdr:rowOff>
    </xdr:to>
    <xdr:graphicFrame>
      <xdr:nvGraphicFramePr>
        <xdr:cNvPr id="3" name="Chart 3"/>
        <xdr:cNvGraphicFramePr/>
      </xdr:nvGraphicFramePr>
      <xdr:xfrm>
        <a:off x="12668250" y="1476375"/>
        <a:ext cx="352425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"/>
  <sheetViews>
    <sheetView tabSelected="1" zoomScale="75" zoomScaleNormal="75" workbookViewId="0" topLeftCell="A1">
      <selection activeCell="D23" sqref="D23"/>
    </sheetView>
  </sheetViews>
  <sheetFormatPr defaultColWidth="9.140625" defaultRowHeight="12.75"/>
  <sheetData>
    <row r="4" ht="20.25">
      <c r="B4" s="1" t="s">
        <v>2</v>
      </c>
    </row>
    <row r="9" ht="12.75">
      <c r="C9" s="10" t="s">
        <v>1</v>
      </c>
    </row>
    <row r="12" spans="3:8" ht="12.75">
      <c r="C12" s="11" t="s">
        <v>22</v>
      </c>
      <c r="E12" t="s">
        <v>14</v>
      </c>
      <c r="H12" s="11"/>
    </row>
    <row r="14" spans="8:9" ht="12.75">
      <c r="H14" s="11"/>
      <c r="I14" s="11"/>
    </row>
    <row r="15" spans="3:9" ht="12.75">
      <c r="C15" s="11" t="s">
        <v>23</v>
      </c>
      <c r="E15" t="s">
        <v>15</v>
      </c>
      <c r="H15" s="11"/>
      <c r="I15" s="11"/>
    </row>
    <row r="16" spans="3:8" ht="12.75">
      <c r="C16" s="11"/>
      <c r="H1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2"/>
  <sheetViews>
    <sheetView workbookViewId="0" topLeftCell="A1">
      <selection activeCell="B3" sqref="B3"/>
    </sheetView>
  </sheetViews>
  <sheetFormatPr defaultColWidth="9.140625" defaultRowHeight="12.75"/>
  <cols>
    <col min="2" max="2" width="13.57421875" style="4" customWidth="1"/>
    <col min="3" max="3" width="2.7109375" style="4" customWidth="1"/>
    <col min="4" max="4" width="9.57421875" style="4" customWidth="1"/>
    <col min="5" max="5" width="7.57421875" style="4" customWidth="1"/>
    <col min="6" max="6" width="11.140625" style="4" customWidth="1"/>
    <col min="7" max="8" width="10.140625" style="4" customWidth="1"/>
    <col min="9" max="9" width="11.421875" style="4" customWidth="1"/>
    <col min="10" max="11" width="11.421875" style="0" customWidth="1"/>
    <col min="12" max="12" width="5.421875" style="27" customWidth="1"/>
    <col min="13" max="13" width="8.7109375" style="0" customWidth="1"/>
    <col min="14" max="16384" width="11.421875" style="0" customWidth="1"/>
  </cols>
  <sheetData>
    <row r="1" ht="20.25">
      <c r="B1" s="6"/>
    </row>
    <row r="3" spans="2:4" ht="20.25">
      <c r="B3" s="6" t="s">
        <v>14</v>
      </c>
      <c r="C3" s="6"/>
      <c r="D3" s="6"/>
    </row>
    <row r="4" spans="2:4" ht="20.25">
      <c r="B4" s="3"/>
      <c r="C4" s="3"/>
      <c r="D4" s="3"/>
    </row>
    <row r="5" spans="3:4" ht="20.25">
      <c r="C5" s="3"/>
      <c r="D5" s="3"/>
    </row>
    <row r="6" spans="2:4" ht="20.25">
      <c r="B6" s="3"/>
      <c r="C6" s="3"/>
      <c r="D6" s="3"/>
    </row>
    <row r="7" spans="2:14" ht="25.5">
      <c r="B7" s="2" t="s">
        <v>16</v>
      </c>
      <c r="D7" s="4" t="s">
        <v>0</v>
      </c>
      <c r="E7" s="2" t="s">
        <v>19</v>
      </c>
      <c r="F7" s="2" t="s">
        <v>20</v>
      </c>
      <c r="G7" s="12" t="s">
        <v>6</v>
      </c>
      <c r="H7" s="12" t="s">
        <v>11</v>
      </c>
      <c r="I7" s="12" t="s">
        <v>3</v>
      </c>
      <c r="J7" s="12" t="s">
        <v>4</v>
      </c>
      <c r="K7" s="12" t="s">
        <v>5</v>
      </c>
      <c r="L7" s="28"/>
      <c r="M7" s="12" t="s">
        <v>19</v>
      </c>
      <c r="N7" s="12" t="s">
        <v>6</v>
      </c>
    </row>
    <row r="8" spans="5:14" ht="12.75">
      <c r="E8" s="2" t="s">
        <v>12</v>
      </c>
      <c r="F8" s="2" t="s">
        <v>18</v>
      </c>
      <c r="G8" s="12" t="s">
        <v>7</v>
      </c>
      <c r="H8" s="12" t="s">
        <v>7</v>
      </c>
      <c r="I8" s="12" t="s">
        <v>18</v>
      </c>
      <c r="J8" s="12"/>
      <c r="K8" s="13"/>
      <c r="M8" s="12" t="s">
        <v>12</v>
      </c>
      <c r="N8" s="12" t="s">
        <v>7</v>
      </c>
    </row>
    <row r="9" spans="2:14" ht="12.75">
      <c r="B9" s="9">
        <v>34109</v>
      </c>
      <c r="C9" s="4" t="s">
        <v>21</v>
      </c>
      <c r="D9" s="7">
        <v>0.5833333333333334</v>
      </c>
      <c r="E9" s="4">
        <v>1</v>
      </c>
      <c r="F9" s="4">
        <v>0</v>
      </c>
      <c r="G9" s="16">
        <f>F9</f>
        <v>0</v>
      </c>
      <c r="H9" s="16"/>
      <c r="I9" s="16"/>
      <c r="J9" s="15"/>
      <c r="K9" s="15"/>
      <c r="L9" s="29"/>
      <c r="M9" s="16"/>
      <c r="N9" s="13"/>
    </row>
    <row r="10" spans="2:14" ht="12.75">
      <c r="B10" s="9">
        <v>34109</v>
      </c>
      <c r="C10" s="4" t="s">
        <v>21</v>
      </c>
      <c r="D10" s="7">
        <v>0.625</v>
      </c>
      <c r="E10" s="4">
        <v>2</v>
      </c>
      <c r="F10" s="4">
        <v>0</v>
      </c>
      <c r="G10" s="16">
        <f aca="true" t="shared" si="0" ref="G10:G29">F10</f>
        <v>0</v>
      </c>
      <c r="H10" s="16"/>
      <c r="I10" s="16"/>
      <c r="J10" s="15">
        <v>0</v>
      </c>
      <c r="K10" s="15">
        <v>0</v>
      </c>
      <c r="L10" s="29"/>
      <c r="M10" s="16">
        <v>2</v>
      </c>
      <c r="N10" s="16">
        <f>(F9+F10)/2</f>
        <v>0</v>
      </c>
    </row>
    <row r="11" spans="2:14" ht="12.75">
      <c r="B11" s="9">
        <v>34109</v>
      </c>
      <c r="C11" s="4" t="s">
        <v>21</v>
      </c>
      <c r="D11" s="7">
        <v>0.6666666666666666</v>
      </c>
      <c r="E11" s="4">
        <v>3</v>
      </c>
      <c r="F11" s="4">
        <v>0.4</v>
      </c>
      <c r="G11" s="16">
        <f t="shared" si="0"/>
        <v>0.4</v>
      </c>
      <c r="H11" s="25">
        <f>AVERAGE(G10:G12)</f>
        <v>0.13333333333333333</v>
      </c>
      <c r="I11" s="16">
        <f>F11</f>
        <v>0.4</v>
      </c>
      <c r="J11" s="15">
        <f>(E11-2)/COUNT($E$11:E$28)</f>
        <v>0.05555555555555555</v>
      </c>
      <c r="K11" s="15">
        <f>I11/$I$31</f>
        <v>0.027397260273972608</v>
      </c>
      <c r="L11" s="29"/>
      <c r="M11" s="16">
        <v>4</v>
      </c>
      <c r="N11" s="16">
        <f>(F11+F12)/2</f>
        <v>0.2</v>
      </c>
    </row>
    <row r="12" spans="2:14" ht="12.75">
      <c r="B12" s="9">
        <v>34109</v>
      </c>
      <c r="C12" s="4" t="s">
        <v>21</v>
      </c>
      <c r="D12" s="7">
        <v>0.7083333333333334</v>
      </c>
      <c r="E12" s="4">
        <v>4</v>
      </c>
      <c r="F12" s="4">
        <v>0</v>
      </c>
      <c r="G12" s="16">
        <f t="shared" si="0"/>
        <v>0</v>
      </c>
      <c r="H12" s="25">
        <f aca="true" t="shared" si="1" ref="H12:H28">AVERAGE(G11:G13)</f>
        <v>0.13333333333333333</v>
      </c>
      <c r="I12" s="16">
        <f>I11+F12</f>
        <v>0.4</v>
      </c>
      <c r="J12" s="15">
        <f>(E12-2)/COUNT($E$11:E$28)</f>
        <v>0.1111111111111111</v>
      </c>
      <c r="K12" s="15">
        <f aca="true" t="shared" si="2" ref="K12:K28">I12/$I$31</f>
        <v>0.027397260273972608</v>
      </c>
      <c r="L12" s="29"/>
      <c r="M12" s="16">
        <v>6</v>
      </c>
      <c r="N12" s="16">
        <f>(F13+F14)/2</f>
        <v>0</v>
      </c>
    </row>
    <row r="13" spans="2:14" ht="12.75">
      <c r="B13" s="9">
        <v>34109</v>
      </c>
      <c r="C13" s="4" t="s">
        <v>21</v>
      </c>
      <c r="D13" s="7">
        <v>0.75</v>
      </c>
      <c r="E13" s="4">
        <v>5</v>
      </c>
      <c r="F13" s="4">
        <v>0</v>
      </c>
      <c r="G13" s="16">
        <f t="shared" si="0"/>
        <v>0</v>
      </c>
      <c r="H13" s="25">
        <f t="shared" si="1"/>
        <v>0</v>
      </c>
      <c r="I13" s="16">
        <f aca="true" t="shared" si="3" ref="I13:I28">I12+F13</f>
        <v>0.4</v>
      </c>
      <c r="J13" s="15">
        <f>(E13-2)/COUNT($E$11:E$28)</f>
        <v>0.16666666666666666</v>
      </c>
      <c r="K13" s="15">
        <f t="shared" si="2"/>
        <v>0.027397260273972608</v>
      </c>
      <c r="L13" s="29"/>
      <c r="M13" s="16">
        <v>8</v>
      </c>
      <c r="N13" s="16">
        <f>(F15+F16)/2</f>
        <v>0</v>
      </c>
    </row>
    <row r="14" spans="2:14" ht="12.75">
      <c r="B14" s="9">
        <v>34109</v>
      </c>
      <c r="C14" s="4" t="s">
        <v>21</v>
      </c>
      <c r="D14" s="7">
        <v>0.7916666666666666</v>
      </c>
      <c r="E14" s="4">
        <v>6</v>
      </c>
      <c r="F14" s="4">
        <v>0</v>
      </c>
      <c r="G14" s="16">
        <f t="shared" si="0"/>
        <v>0</v>
      </c>
      <c r="H14" s="25">
        <f t="shared" si="1"/>
        <v>0</v>
      </c>
      <c r="I14" s="16">
        <f t="shared" si="3"/>
        <v>0.4</v>
      </c>
      <c r="J14" s="15">
        <f>(E14-2)/COUNT($E$11:E$28)</f>
        <v>0.2222222222222222</v>
      </c>
      <c r="K14" s="15">
        <f t="shared" si="2"/>
        <v>0.027397260273972608</v>
      </c>
      <c r="L14" s="29"/>
      <c r="M14" s="16">
        <v>10</v>
      </c>
      <c r="N14" s="16">
        <f>(F17+F18)/2</f>
        <v>1.5</v>
      </c>
    </row>
    <row r="15" spans="2:14" ht="12.75">
      <c r="B15" s="9">
        <v>34109</v>
      </c>
      <c r="C15" s="4" t="s">
        <v>21</v>
      </c>
      <c r="D15" s="7">
        <v>0.8333333333333334</v>
      </c>
      <c r="E15" s="4">
        <v>7</v>
      </c>
      <c r="F15" s="4">
        <v>0</v>
      </c>
      <c r="G15" s="16">
        <f t="shared" si="0"/>
        <v>0</v>
      </c>
      <c r="H15" s="25">
        <f t="shared" si="1"/>
        <v>0</v>
      </c>
      <c r="I15" s="16">
        <f t="shared" si="3"/>
        <v>0.4</v>
      </c>
      <c r="J15" s="15">
        <f>(E15-2)/COUNT($E$11:E$28)</f>
        <v>0.2777777777777778</v>
      </c>
      <c r="K15" s="15">
        <f t="shared" si="2"/>
        <v>0.027397260273972608</v>
      </c>
      <c r="L15" s="29"/>
      <c r="M15" s="16">
        <v>12</v>
      </c>
      <c r="N15" s="16">
        <f>(F19+F20)/2</f>
        <v>2.1999999999999997</v>
      </c>
    </row>
    <row r="16" spans="2:14" ht="12.75">
      <c r="B16" s="9">
        <v>34109</v>
      </c>
      <c r="C16" s="4" t="s">
        <v>21</v>
      </c>
      <c r="D16" s="7">
        <v>0.875</v>
      </c>
      <c r="E16" s="4">
        <v>8</v>
      </c>
      <c r="F16" s="4">
        <v>0</v>
      </c>
      <c r="G16" s="16">
        <f t="shared" si="0"/>
        <v>0</v>
      </c>
      <c r="H16" s="25">
        <f t="shared" si="1"/>
        <v>0.16666666666666666</v>
      </c>
      <c r="I16" s="16">
        <f t="shared" si="3"/>
        <v>0.4</v>
      </c>
      <c r="J16" s="15">
        <f>(E16-2)/COUNT($E$11:E$28)</f>
        <v>0.3333333333333333</v>
      </c>
      <c r="K16" s="15">
        <f t="shared" si="2"/>
        <v>0.027397260273972608</v>
      </c>
      <c r="L16" s="29"/>
      <c r="M16" s="16">
        <v>14</v>
      </c>
      <c r="N16" s="16">
        <f>(F21+F22)/2</f>
        <v>0</v>
      </c>
    </row>
    <row r="17" spans="2:14" ht="12.75">
      <c r="B17" s="9">
        <v>34109</v>
      </c>
      <c r="C17" s="4" t="s">
        <v>21</v>
      </c>
      <c r="D17" s="7">
        <v>0.9166666666666666</v>
      </c>
      <c r="E17" s="4">
        <v>9</v>
      </c>
      <c r="F17" s="4">
        <v>0.5</v>
      </c>
      <c r="G17" s="16">
        <f t="shared" si="0"/>
        <v>0.5</v>
      </c>
      <c r="H17" s="25">
        <f t="shared" si="1"/>
        <v>1</v>
      </c>
      <c r="I17" s="16">
        <f t="shared" si="3"/>
        <v>0.9</v>
      </c>
      <c r="J17" s="15">
        <f>(E17-2)/COUNT($E$11:E$28)</f>
        <v>0.3888888888888889</v>
      </c>
      <c r="K17" s="15">
        <f t="shared" si="2"/>
        <v>0.06164383561643837</v>
      </c>
      <c r="L17" s="29"/>
      <c r="M17" s="16">
        <v>16</v>
      </c>
      <c r="N17" s="16">
        <f>(F23+F24)/2</f>
        <v>1.85</v>
      </c>
    </row>
    <row r="18" spans="2:14" ht="13.5" thickBot="1">
      <c r="B18" s="9">
        <v>34109</v>
      </c>
      <c r="C18" s="4" t="s">
        <v>21</v>
      </c>
      <c r="D18" s="7">
        <v>0.9583333333333334</v>
      </c>
      <c r="E18" s="4">
        <v>10</v>
      </c>
      <c r="F18" s="4">
        <v>2.5</v>
      </c>
      <c r="G18" s="16">
        <f t="shared" si="0"/>
        <v>2.5</v>
      </c>
      <c r="H18" s="25">
        <f t="shared" si="1"/>
        <v>2.2666666666666666</v>
      </c>
      <c r="I18" s="16">
        <f t="shared" si="3"/>
        <v>3.4</v>
      </c>
      <c r="J18" s="15">
        <f>(E18-2)/COUNT($E$11:E$28)</f>
        <v>0.4444444444444444</v>
      </c>
      <c r="K18" s="15">
        <f t="shared" si="2"/>
        <v>0.23287671232876714</v>
      </c>
      <c r="L18" s="29"/>
      <c r="M18" s="16">
        <v>18</v>
      </c>
      <c r="N18" s="16">
        <f>(F25+F26)/2</f>
        <v>0.95</v>
      </c>
    </row>
    <row r="19" spans="2:14" ht="13.5" thickBot="1">
      <c r="B19" s="9">
        <v>34110</v>
      </c>
      <c r="C19" s="4" t="s">
        <v>21</v>
      </c>
      <c r="D19" s="7">
        <v>0</v>
      </c>
      <c r="E19" s="4">
        <v>11</v>
      </c>
      <c r="F19" s="18">
        <v>3.8</v>
      </c>
      <c r="G19" s="19">
        <v>3.8</v>
      </c>
      <c r="H19" s="26">
        <f t="shared" si="1"/>
        <v>2.3</v>
      </c>
      <c r="I19" s="16">
        <f t="shared" si="3"/>
        <v>7.199999999999999</v>
      </c>
      <c r="J19" s="15">
        <f>(E19-2)/COUNT($E$11:E$28)</f>
        <v>0.5</v>
      </c>
      <c r="K19" s="15">
        <f t="shared" si="2"/>
        <v>0.4931506849315069</v>
      </c>
      <c r="L19" s="29"/>
      <c r="M19" s="16">
        <v>20</v>
      </c>
      <c r="N19" s="16">
        <f>(F27+F28)/2</f>
        <v>0.6000000000000001</v>
      </c>
    </row>
    <row r="20" spans="2:12" ht="12.75">
      <c r="B20" s="9">
        <v>34110</v>
      </c>
      <c r="C20" s="4" t="s">
        <v>21</v>
      </c>
      <c r="D20" s="7">
        <v>0.041666666666666664</v>
      </c>
      <c r="E20" s="4">
        <v>12</v>
      </c>
      <c r="F20" s="4">
        <v>0.6</v>
      </c>
      <c r="G20" s="16">
        <f t="shared" si="0"/>
        <v>0.6</v>
      </c>
      <c r="H20" s="25">
        <f t="shared" si="1"/>
        <v>1.4666666666666666</v>
      </c>
      <c r="I20" s="16">
        <f t="shared" si="3"/>
        <v>7.799999999999999</v>
      </c>
      <c r="J20" s="15">
        <f>(E20-2)/COUNT($E$11:E$28)</f>
        <v>0.5555555555555556</v>
      </c>
      <c r="K20" s="15">
        <f t="shared" si="2"/>
        <v>0.5342465753424658</v>
      </c>
      <c r="L20" s="29"/>
    </row>
    <row r="21" spans="2:12" ht="12.75">
      <c r="B21" s="9">
        <v>34110</v>
      </c>
      <c r="C21" s="4" t="s">
        <v>21</v>
      </c>
      <c r="D21" s="7">
        <v>0.08333333333333333</v>
      </c>
      <c r="E21" s="4">
        <v>13</v>
      </c>
      <c r="F21" s="4">
        <v>0</v>
      </c>
      <c r="G21" s="16">
        <f t="shared" si="0"/>
        <v>0</v>
      </c>
      <c r="H21" s="25">
        <f t="shared" si="1"/>
        <v>0.19999999999999998</v>
      </c>
      <c r="I21" s="16">
        <f t="shared" si="3"/>
        <v>7.799999999999999</v>
      </c>
      <c r="J21" s="15">
        <f>(E21-2)/COUNT($E$11:E$28)</f>
        <v>0.6111111111111112</v>
      </c>
      <c r="K21" s="15">
        <f t="shared" si="2"/>
        <v>0.5342465753424658</v>
      </c>
      <c r="L21" s="29"/>
    </row>
    <row r="22" spans="2:12" ht="12.75">
      <c r="B22" s="9">
        <v>34110</v>
      </c>
      <c r="C22" s="4" t="s">
        <v>21</v>
      </c>
      <c r="D22" s="7">
        <v>0.125</v>
      </c>
      <c r="E22" s="4">
        <v>14</v>
      </c>
      <c r="F22" s="4">
        <v>0</v>
      </c>
      <c r="G22" s="16">
        <f t="shared" si="0"/>
        <v>0</v>
      </c>
      <c r="H22" s="25">
        <f t="shared" si="1"/>
        <v>0.3666666666666667</v>
      </c>
      <c r="I22" s="16">
        <f t="shared" si="3"/>
        <v>7.799999999999999</v>
      </c>
      <c r="J22" s="15">
        <f>(E22-2)/COUNT($E$11:E$28)</f>
        <v>0.6666666666666666</v>
      </c>
      <c r="K22" s="15">
        <f t="shared" si="2"/>
        <v>0.5342465753424658</v>
      </c>
      <c r="L22" s="29"/>
    </row>
    <row r="23" spans="2:12" ht="12.75">
      <c r="B23" s="9">
        <v>34110</v>
      </c>
      <c r="C23" s="4" t="s">
        <v>21</v>
      </c>
      <c r="D23" s="7">
        <v>0.16666666666666666</v>
      </c>
      <c r="E23" s="4">
        <v>15</v>
      </c>
      <c r="F23" s="4">
        <v>1.1</v>
      </c>
      <c r="G23" s="16">
        <f t="shared" si="0"/>
        <v>1.1</v>
      </c>
      <c r="H23" s="25">
        <f t="shared" si="1"/>
        <v>1.2333333333333334</v>
      </c>
      <c r="I23" s="16">
        <f t="shared" si="3"/>
        <v>8.899999999999999</v>
      </c>
      <c r="J23" s="15">
        <f>(E23-2)/COUNT($E$11:E$28)</f>
        <v>0.7222222222222222</v>
      </c>
      <c r="K23" s="15">
        <f t="shared" si="2"/>
        <v>0.6095890410958904</v>
      </c>
      <c r="L23" s="29"/>
    </row>
    <row r="24" spans="2:12" ht="12.75">
      <c r="B24" s="9">
        <v>34110</v>
      </c>
      <c r="C24" s="4" t="s">
        <v>21</v>
      </c>
      <c r="D24" s="7">
        <v>0.20833333333333334</v>
      </c>
      <c r="E24" s="4">
        <v>16</v>
      </c>
      <c r="F24" s="4">
        <v>2.6</v>
      </c>
      <c r="G24" s="16">
        <f t="shared" si="0"/>
        <v>2.6</v>
      </c>
      <c r="H24" s="25">
        <f t="shared" si="1"/>
        <v>1.5666666666666667</v>
      </c>
      <c r="I24" s="16">
        <f t="shared" si="3"/>
        <v>11.499999999999998</v>
      </c>
      <c r="J24" s="15">
        <f>(E24-2)/COUNT($E$11:E$28)</f>
        <v>0.7777777777777778</v>
      </c>
      <c r="K24" s="15">
        <f t="shared" si="2"/>
        <v>0.7876712328767124</v>
      </c>
      <c r="L24" s="29"/>
    </row>
    <row r="25" spans="2:12" ht="12.75">
      <c r="B25" s="9">
        <v>34110</v>
      </c>
      <c r="C25" s="4" t="s">
        <v>21</v>
      </c>
      <c r="D25" s="7">
        <v>0.25</v>
      </c>
      <c r="E25" s="4">
        <v>17</v>
      </c>
      <c r="F25" s="4">
        <v>1</v>
      </c>
      <c r="G25" s="16">
        <f t="shared" si="0"/>
        <v>1</v>
      </c>
      <c r="H25" s="25">
        <f t="shared" si="1"/>
        <v>1.5</v>
      </c>
      <c r="I25" s="16">
        <f t="shared" si="3"/>
        <v>12.499999999999998</v>
      </c>
      <c r="J25" s="15">
        <f>(E25-2)/COUNT($E$11:E$28)</f>
        <v>0.8333333333333334</v>
      </c>
      <c r="K25" s="15">
        <f t="shared" si="2"/>
        <v>0.8561643835616438</v>
      </c>
      <c r="L25" s="29"/>
    </row>
    <row r="26" spans="2:12" ht="12.75">
      <c r="B26" s="9">
        <v>34110</v>
      </c>
      <c r="C26" s="4" t="s">
        <v>21</v>
      </c>
      <c r="D26" s="7">
        <v>0.2916666666666667</v>
      </c>
      <c r="E26" s="4">
        <v>18</v>
      </c>
      <c r="F26" s="4">
        <v>0.9</v>
      </c>
      <c r="G26" s="16">
        <f t="shared" si="0"/>
        <v>0.9</v>
      </c>
      <c r="H26" s="25">
        <f t="shared" si="1"/>
        <v>1</v>
      </c>
      <c r="I26" s="16">
        <f t="shared" si="3"/>
        <v>13.399999999999999</v>
      </c>
      <c r="J26" s="15">
        <f>(E26-2)/COUNT($E$11:E$28)</f>
        <v>0.8888888888888888</v>
      </c>
      <c r="K26" s="15">
        <f t="shared" si="2"/>
        <v>0.9178082191780822</v>
      </c>
      <c r="L26" s="29"/>
    </row>
    <row r="27" spans="2:12" ht="12.75">
      <c r="B27" s="9">
        <v>34110</v>
      </c>
      <c r="C27" s="4" t="s">
        <v>21</v>
      </c>
      <c r="D27" s="7">
        <v>0.3333333333333333</v>
      </c>
      <c r="E27" s="4">
        <v>19</v>
      </c>
      <c r="F27" s="4">
        <v>1.1</v>
      </c>
      <c r="G27" s="16">
        <f t="shared" si="0"/>
        <v>1.1</v>
      </c>
      <c r="H27" s="25">
        <f t="shared" si="1"/>
        <v>0.7000000000000001</v>
      </c>
      <c r="I27" s="16">
        <f t="shared" si="3"/>
        <v>14.499999999999998</v>
      </c>
      <c r="J27" s="15">
        <f>(E27-2)/COUNT($E$11:E$28)</f>
        <v>0.9444444444444444</v>
      </c>
      <c r="K27" s="15">
        <f t="shared" si="2"/>
        <v>0.9931506849315068</v>
      </c>
      <c r="L27" s="29"/>
    </row>
    <row r="28" spans="2:12" ht="12.75">
      <c r="B28" s="9">
        <v>34110</v>
      </c>
      <c r="C28" s="4" t="s">
        <v>21</v>
      </c>
      <c r="D28" s="7">
        <v>0.375</v>
      </c>
      <c r="E28" s="4">
        <v>20</v>
      </c>
      <c r="F28" s="4">
        <v>0.1</v>
      </c>
      <c r="G28" s="16">
        <f t="shared" si="0"/>
        <v>0.1</v>
      </c>
      <c r="H28" s="25">
        <f t="shared" si="1"/>
        <v>0.4000000000000001</v>
      </c>
      <c r="I28" s="16">
        <f t="shared" si="3"/>
        <v>14.599999999999998</v>
      </c>
      <c r="J28" s="15">
        <f>(E28-2)/COUNT($E$11:E$28)</f>
        <v>1</v>
      </c>
      <c r="K28" s="15">
        <f t="shared" si="2"/>
        <v>1</v>
      </c>
      <c r="L28" s="29"/>
    </row>
    <row r="29" spans="2:12" ht="12.75">
      <c r="B29" s="9">
        <v>34110</v>
      </c>
      <c r="C29" s="4" t="s">
        <v>21</v>
      </c>
      <c r="D29" s="7">
        <v>0.4166666666666667</v>
      </c>
      <c r="E29" s="4">
        <v>21</v>
      </c>
      <c r="F29" s="4">
        <v>0</v>
      </c>
      <c r="G29" s="16">
        <f t="shared" si="0"/>
        <v>0</v>
      </c>
      <c r="H29" s="16"/>
      <c r="I29" s="16"/>
      <c r="J29" s="15"/>
      <c r="K29" s="15"/>
      <c r="L29" s="29"/>
    </row>
    <row r="30" ht="12.75">
      <c r="J30" s="14"/>
    </row>
    <row r="31" spans="8:10" ht="12.75">
      <c r="H31" s="21" t="s">
        <v>8</v>
      </c>
      <c r="I31" s="20">
        <f>SUM(F9:F29)</f>
        <v>14.599999999999998</v>
      </c>
      <c r="J31" s="17" t="s">
        <v>18</v>
      </c>
    </row>
    <row r="32" spans="7:10" ht="12.75">
      <c r="G32" s="22"/>
      <c r="H32" s="23" t="s">
        <v>9</v>
      </c>
      <c r="I32" s="24">
        <f>AVERAGE(F9:F29)</f>
        <v>0.6952380952380951</v>
      </c>
      <c r="J32" s="17" t="s">
        <v>7</v>
      </c>
    </row>
    <row r="33" spans="7:10" ht="12.75">
      <c r="G33" s="22"/>
      <c r="H33" s="23" t="s">
        <v>10</v>
      </c>
      <c r="I33" s="24">
        <f>AVERAGE(F11:F28)</f>
        <v>0.811111111111111</v>
      </c>
      <c r="J33" s="17" t="s">
        <v>7</v>
      </c>
    </row>
    <row r="34" spans="2:10" ht="12.75">
      <c r="B34" s="5"/>
      <c r="C34" s="5"/>
      <c r="J34" s="14"/>
    </row>
    <row r="35" spans="2:10" ht="12.75">
      <c r="B35" s="5"/>
      <c r="C35" s="5"/>
      <c r="D35" s="5"/>
      <c r="J35" s="14"/>
    </row>
    <row r="36" spans="2:10" ht="12.75">
      <c r="B36" s="5"/>
      <c r="C36" s="5"/>
      <c r="D36" s="5"/>
      <c r="J36" s="14"/>
    </row>
    <row r="37" spans="2:10" ht="12.75">
      <c r="B37" s="5"/>
      <c r="C37" s="5"/>
      <c r="D37" s="5"/>
      <c r="J37" s="14"/>
    </row>
    <row r="38" spans="2:10" ht="12.75">
      <c r="B38" s="5"/>
      <c r="C38" s="5"/>
      <c r="D38" s="5"/>
      <c r="J38" s="14"/>
    </row>
    <row r="39" spans="2:10" ht="12.75">
      <c r="B39" s="5"/>
      <c r="C39" s="5"/>
      <c r="D39" s="5"/>
      <c r="J39" s="14"/>
    </row>
    <row r="40" spans="2:10" ht="12.75">
      <c r="B40" s="5"/>
      <c r="C40" s="5"/>
      <c r="D40" s="5"/>
      <c r="J40" s="14"/>
    </row>
    <row r="41" spans="2:10" ht="12.75">
      <c r="B41" s="5"/>
      <c r="C41" s="5"/>
      <c r="D41" s="5"/>
      <c r="J41" s="14"/>
    </row>
    <row r="42" spans="2:10" ht="12.75">
      <c r="B42" s="5"/>
      <c r="C42" s="5"/>
      <c r="D42" s="5"/>
      <c r="J42" s="14"/>
    </row>
    <row r="43" spans="2:10" ht="12.75">
      <c r="B43" s="5"/>
      <c r="C43" s="5"/>
      <c r="D43" s="5"/>
      <c r="J43" s="14"/>
    </row>
    <row r="44" spans="2:10" ht="12.75">
      <c r="B44" s="5"/>
      <c r="C44" s="5"/>
      <c r="D44" s="5"/>
      <c r="J44" s="14"/>
    </row>
    <row r="45" spans="2:10" ht="12.75">
      <c r="B45" s="5"/>
      <c r="C45" s="5"/>
      <c r="D45" s="5"/>
      <c r="J45" s="14"/>
    </row>
    <row r="46" spans="2:10" ht="12.75">
      <c r="B46" s="5"/>
      <c r="C46" s="5"/>
      <c r="D46" s="5"/>
      <c r="J46" s="14"/>
    </row>
    <row r="47" spans="2:10" ht="12.75">
      <c r="B47" s="5"/>
      <c r="C47" s="5"/>
      <c r="D47" s="5"/>
      <c r="J47" s="14"/>
    </row>
    <row r="48" spans="2:10" ht="12.75">
      <c r="B48" s="5"/>
      <c r="C48" s="5"/>
      <c r="D48" s="5"/>
      <c r="J48" s="14"/>
    </row>
    <row r="49" spans="2:10" ht="12.75">
      <c r="B49" s="5"/>
      <c r="C49" s="5"/>
      <c r="D49" s="5"/>
      <c r="J49" s="14"/>
    </row>
    <row r="50" spans="2:10" ht="12.75">
      <c r="B50" s="5"/>
      <c r="C50" s="5"/>
      <c r="D50" s="5"/>
      <c r="J50" s="14"/>
    </row>
    <row r="51" spans="2:10" ht="12.75">
      <c r="B51" s="5"/>
      <c r="C51" s="5"/>
      <c r="D51" s="5"/>
      <c r="J51" s="14"/>
    </row>
    <row r="52" spans="2:10" ht="12.75">
      <c r="B52" s="5"/>
      <c r="C52" s="5"/>
      <c r="D52" s="5"/>
      <c r="J52" s="14"/>
    </row>
    <row r="53" spans="2:10" ht="12.75">
      <c r="B53" s="5"/>
      <c r="C53" s="5"/>
      <c r="D53" s="5"/>
      <c r="J53" s="14"/>
    </row>
    <row r="54" spans="2:10" ht="12.75">
      <c r="B54" s="5"/>
      <c r="C54" s="5"/>
      <c r="D54" s="5"/>
      <c r="J54" s="14"/>
    </row>
    <row r="55" spans="2:10" ht="12.75">
      <c r="B55" s="5"/>
      <c r="C55" s="5"/>
      <c r="D55" s="5"/>
      <c r="J55" s="14"/>
    </row>
    <row r="56" spans="2:10" ht="12.75">
      <c r="B56" s="5"/>
      <c r="C56" s="5"/>
      <c r="D56" s="5"/>
      <c r="J56" s="14"/>
    </row>
    <row r="57" spans="2:10" ht="12.75">
      <c r="B57" s="5"/>
      <c r="C57" s="5"/>
      <c r="D57" s="5"/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  <row r="178" ht="12.75">
      <c r="J178" s="14"/>
    </row>
    <row r="179" ht="12.75">
      <c r="J179" s="14"/>
    </row>
    <row r="180" ht="12.75">
      <c r="J180" s="14"/>
    </row>
    <row r="181" ht="12.75">
      <c r="J181" s="14"/>
    </row>
    <row r="182" ht="12.75">
      <c r="J182" s="1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2"/>
  <sheetViews>
    <sheetView workbookViewId="0" topLeftCell="A1">
      <selection activeCell="B3" sqref="B3"/>
    </sheetView>
  </sheetViews>
  <sheetFormatPr defaultColWidth="9.140625" defaultRowHeight="12.75"/>
  <cols>
    <col min="2" max="2" width="13.57421875" style="4" customWidth="1"/>
    <col min="3" max="3" width="2.7109375" style="4" customWidth="1"/>
    <col min="4" max="4" width="9.57421875" style="4" customWidth="1"/>
    <col min="5" max="5" width="7.57421875" style="4" customWidth="1"/>
    <col min="6" max="6" width="11.140625" style="4" customWidth="1"/>
    <col min="7" max="8" width="10.140625" style="4" customWidth="1"/>
    <col min="9" max="9" width="11.421875" style="4" customWidth="1"/>
    <col min="10" max="11" width="11.421875" style="0" customWidth="1"/>
    <col min="12" max="12" width="5.421875" style="27" customWidth="1"/>
    <col min="13" max="13" width="8.7109375" style="0" customWidth="1"/>
    <col min="14" max="16384" width="11.421875" style="0" customWidth="1"/>
  </cols>
  <sheetData>
    <row r="1" ht="20.25">
      <c r="B1" s="6"/>
    </row>
    <row r="3" spans="2:4" ht="20.25">
      <c r="B3" s="6" t="s">
        <v>15</v>
      </c>
      <c r="C3" s="6"/>
      <c r="D3" s="6"/>
    </row>
    <row r="4" spans="2:4" ht="20.25">
      <c r="B4" s="3"/>
      <c r="C4" s="3"/>
      <c r="D4" s="3"/>
    </row>
    <row r="5" spans="3:4" ht="20.25">
      <c r="C5" s="3"/>
      <c r="D5" s="3"/>
    </row>
    <row r="6" spans="2:4" ht="20.25">
      <c r="B6" s="3"/>
      <c r="C6" s="3"/>
      <c r="D6" s="3"/>
    </row>
    <row r="7" spans="2:14" ht="25.5">
      <c r="B7" s="2" t="s">
        <v>17</v>
      </c>
      <c r="C7" s="2"/>
      <c r="D7" s="2"/>
      <c r="E7" s="2" t="s">
        <v>19</v>
      </c>
      <c r="F7" s="2" t="s">
        <v>20</v>
      </c>
      <c r="G7" s="12" t="s">
        <v>6</v>
      </c>
      <c r="H7" s="12" t="s">
        <v>11</v>
      </c>
      <c r="I7" s="12" t="s">
        <v>3</v>
      </c>
      <c r="J7" s="12" t="s">
        <v>4</v>
      </c>
      <c r="K7" s="12" t="s">
        <v>5</v>
      </c>
      <c r="L7" s="28"/>
      <c r="M7" s="12" t="s">
        <v>19</v>
      </c>
      <c r="N7" s="12" t="s">
        <v>6</v>
      </c>
    </row>
    <row r="8" spans="2:14" ht="12.75">
      <c r="B8" s="2"/>
      <c r="C8" s="2"/>
      <c r="D8" s="2"/>
      <c r="E8" s="2"/>
      <c r="F8" s="2" t="s">
        <v>18</v>
      </c>
      <c r="G8" s="12" t="s">
        <v>7</v>
      </c>
      <c r="H8" s="12" t="s">
        <v>7</v>
      </c>
      <c r="I8" s="12" t="s">
        <v>18</v>
      </c>
      <c r="J8" s="12"/>
      <c r="K8" s="13"/>
      <c r="M8" s="12" t="s">
        <v>12</v>
      </c>
      <c r="N8" s="12" t="s">
        <v>7</v>
      </c>
    </row>
    <row r="9" spans="2:14" ht="12.75">
      <c r="B9" s="8">
        <v>34235</v>
      </c>
      <c r="C9" t="s">
        <v>21</v>
      </c>
      <c r="D9" s="7">
        <v>0</v>
      </c>
      <c r="E9">
        <v>1</v>
      </c>
      <c r="F9">
        <v>0</v>
      </c>
      <c r="G9" s="16">
        <f aca="true" t="shared" si="0" ref="G9:G56">F9</f>
        <v>0</v>
      </c>
      <c r="H9" s="16"/>
      <c r="I9" s="16">
        <f>F9</f>
        <v>0</v>
      </c>
      <c r="J9" s="30"/>
      <c r="K9" s="30"/>
      <c r="L9" s="31"/>
      <c r="M9" s="16">
        <v>2</v>
      </c>
      <c r="N9" s="16">
        <f>(F9+F10)/2</f>
        <v>0</v>
      </c>
    </row>
    <row r="10" spans="2:14" ht="12.75">
      <c r="B10" s="8">
        <v>34235</v>
      </c>
      <c r="C10" t="s">
        <v>21</v>
      </c>
      <c r="D10" s="7">
        <v>0.041666666666666664</v>
      </c>
      <c r="E10">
        <v>2</v>
      </c>
      <c r="F10">
        <v>0</v>
      </c>
      <c r="G10" s="16">
        <f t="shared" si="0"/>
        <v>0</v>
      </c>
      <c r="H10" s="16"/>
      <c r="I10" s="16">
        <f aca="true" t="shared" si="1" ref="I10:I56">I9+F10</f>
        <v>0</v>
      </c>
      <c r="J10" s="30">
        <v>0</v>
      </c>
      <c r="K10" s="30">
        <f aca="true" t="shared" si="2" ref="K10:K29">I10/$I$58</f>
        <v>0</v>
      </c>
      <c r="L10" s="31"/>
      <c r="M10" s="16">
        <v>4</v>
      </c>
      <c r="N10" s="16">
        <f>(F11+F12)/2</f>
        <v>0.3</v>
      </c>
    </row>
    <row r="11" spans="2:14" ht="12.75">
      <c r="B11" s="8">
        <v>34235</v>
      </c>
      <c r="C11" t="s">
        <v>21</v>
      </c>
      <c r="D11" s="7">
        <v>0.08333333333333333</v>
      </c>
      <c r="E11">
        <v>3</v>
      </c>
      <c r="F11">
        <v>0.1</v>
      </c>
      <c r="G11" s="16">
        <f t="shared" si="0"/>
        <v>0.1</v>
      </c>
      <c r="H11" s="25">
        <f aca="true" t="shared" si="3" ref="H11:H56">AVERAGE(G10:G12)</f>
        <v>0.19999999999999998</v>
      </c>
      <c r="I11" s="16">
        <f t="shared" si="1"/>
        <v>0.1</v>
      </c>
      <c r="J11" s="30">
        <f>(E11-2)/COUNT($E$11:E$55)</f>
        <v>0.022222222222222223</v>
      </c>
      <c r="K11" s="30">
        <f t="shared" si="2"/>
        <v>0.002597402597402597</v>
      </c>
      <c r="L11" s="31"/>
      <c r="M11" s="16">
        <v>6</v>
      </c>
      <c r="N11" s="16">
        <f>(F13+F14)/2</f>
        <v>5.35</v>
      </c>
    </row>
    <row r="12" spans="2:14" ht="12.75">
      <c r="B12" s="8">
        <v>34235</v>
      </c>
      <c r="C12" t="s">
        <v>21</v>
      </c>
      <c r="D12" s="7">
        <v>0.125</v>
      </c>
      <c r="E12">
        <v>4</v>
      </c>
      <c r="F12">
        <v>0.5</v>
      </c>
      <c r="G12" s="16">
        <f t="shared" si="0"/>
        <v>0.5</v>
      </c>
      <c r="H12" s="25">
        <f t="shared" si="3"/>
        <v>1.0666666666666667</v>
      </c>
      <c r="I12" s="16">
        <f t="shared" si="1"/>
        <v>0.6</v>
      </c>
      <c r="J12" s="30">
        <f>(E12-2)/COUNT($E$11:E$55)</f>
        <v>0.044444444444444446</v>
      </c>
      <c r="K12" s="30">
        <f t="shared" si="2"/>
        <v>0.015584415584415581</v>
      </c>
      <c r="L12" s="31"/>
      <c r="M12" s="16">
        <v>8</v>
      </c>
      <c r="N12" s="16">
        <f>(F15+F16)/2</f>
        <v>2.2</v>
      </c>
    </row>
    <row r="13" spans="2:14" ht="13.5" thickBot="1">
      <c r="B13" s="8">
        <v>34235</v>
      </c>
      <c r="C13" t="s">
        <v>21</v>
      </c>
      <c r="D13" s="7">
        <v>0.16666666666666666</v>
      </c>
      <c r="E13">
        <v>5</v>
      </c>
      <c r="F13">
        <v>2.6</v>
      </c>
      <c r="G13" s="16">
        <f t="shared" si="0"/>
        <v>2.6</v>
      </c>
      <c r="H13" s="25">
        <f t="shared" si="3"/>
        <v>3.733333333333333</v>
      </c>
      <c r="I13" s="16">
        <f t="shared" si="1"/>
        <v>3.2</v>
      </c>
      <c r="J13" s="30">
        <f>(E13-2)/COUNT($E$11:E$55)</f>
        <v>0.06666666666666667</v>
      </c>
      <c r="K13" s="30">
        <f t="shared" si="2"/>
        <v>0.0831168831168831</v>
      </c>
      <c r="L13" s="31"/>
      <c r="M13" s="16">
        <v>10</v>
      </c>
      <c r="N13" s="16">
        <f>(F17+F18)/2</f>
        <v>0</v>
      </c>
    </row>
    <row r="14" spans="2:14" ht="13.5" thickBot="1">
      <c r="B14" s="8">
        <v>34235</v>
      </c>
      <c r="C14" t="s">
        <v>21</v>
      </c>
      <c r="D14" s="7">
        <v>0.20833333333333334</v>
      </c>
      <c r="E14">
        <v>6</v>
      </c>
      <c r="F14">
        <v>8.1</v>
      </c>
      <c r="G14" s="33">
        <f t="shared" si="0"/>
        <v>8.1</v>
      </c>
      <c r="H14" s="26">
        <f t="shared" si="3"/>
        <v>4.6</v>
      </c>
      <c r="I14" s="16">
        <f t="shared" si="1"/>
        <v>11.3</v>
      </c>
      <c r="J14" s="30">
        <f>(E14-2)/COUNT($E$11:E$55)</f>
        <v>0.08888888888888889</v>
      </c>
      <c r="K14" s="30">
        <f t="shared" si="2"/>
        <v>0.2935064935064935</v>
      </c>
      <c r="L14" s="31"/>
      <c r="M14" s="16">
        <v>12</v>
      </c>
      <c r="N14" s="16">
        <f>(F19+F20)/2</f>
        <v>0</v>
      </c>
    </row>
    <row r="15" spans="2:14" ht="12.75">
      <c r="B15" s="8">
        <v>34235</v>
      </c>
      <c r="C15" t="s">
        <v>21</v>
      </c>
      <c r="D15" s="7">
        <v>0.25</v>
      </c>
      <c r="E15">
        <v>7</v>
      </c>
      <c r="F15">
        <v>3.1</v>
      </c>
      <c r="G15" s="16">
        <f t="shared" si="0"/>
        <v>3.1</v>
      </c>
      <c r="H15" s="25">
        <f t="shared" si="3"/>
        <v>4.166666666666667</v>
      </c>
      <c r="I15" s="16">
        <f t="shared" si="1"/>
        <v>14.4</v>
      </c>
      <c r="J15" s="30">
        <f>(E15-2)/COUNT($E$11:E$55)</f>
        <v>0.1111111111111111</v>
      </c>
      <c r="K15" s="30">
        <f t="shared" si="2"/>
        <v>0.374025974025974</v>
      </c>
      <c r="L15" s="31"/>
      <c r="M15" s="16">
        <v>14</v>
      </c>
      <c r="N15" s="16">
        <f>(F21+F22)/2</f>
        <v>0.1</v>
      </c>
    </row>
    <row r="16" spans="2:14" ht="12.75">
      <c r="B16" s="8">
        <v>34235</v>
      </c>
      <c r="C16" t="s">
        <v>21</v>
      </c>
      <c r="D16" s="7">
        <v>0.2916666666666667</v>
      </c>
      <c r="E16">
        <v>8</v>
      </c>
      <c r="F16">
        <v>1.3</v>
      </c>
      <c r="G16" s="16">
        <f t="shared" si="0"/>
        <v>1.3</v>
      </c>
      <c r="H16" s="25">
        <f t="shared" si="3"/>
        <v>1.4666666666666668</v>
      </c>
      <c r="I16" s="16">
        <f t="shared" si="1"/>
        <v>15.700000000000001</v>
      </c>
      <c r="J16" s="30">
        <f>(E16-2)/COUNT($E$11:E$55)</f>
        <v>0.13333333333333333</v>
      </c>
      <c r="K16" s="30">
        <f t="shared" si="2"/>
        <v>0.40779220779220776</v>
      </c>
      <c r="L16" s="31"/>
      <c r="M16" s="16">
        <v>16</v>
      </c>
      <c r="N16" s="16">
        <f>(F23+F24)/2</f>
        <v>0</v>
      </c>
    </row>
    <row r="17" spans="2:14" ht="12.75">
      <c r="B17" s="8">
        <v>34235</v>
      </c>
      <c r="C17" t="s">
        <v>21</v>
      </c>
      <c r="D17" s="7">
        <v>0.3333333333333333</v>
      </c>
      <c r="E17">
        <v>9</v>
      </c>
      <c r="F17">
        <v>0</v>
      </c>
      <c r="G17" s="16">
        <f t="shared" si="0"/>
        <v>0</v>
      </c>
      <c r="H17" s="25">
        <f t="shared" si="3"/>
        <v>0.43333333333333335</v>
      </c>
      <c r="I17" s="16">
        <f t="shared" si="1"/>
        <v>15.700000000000001</v>
      </c>
      <c r="J17" s="30">
        <f>(E17-2)/COUNT($E$11:E$55)</f>
        <v>0.15555555555555556</v>
      </c>
      <c r="K17" s="30">
        <f t="shared" si="2"/>
        <v>0.40779220779220776</v>
      </c>
      <c r="L17" s="31"/>
      <c r="M17" s="16">
        <v>18</v>
      </c>
      <c r="N17" s="16">
        <f>(F25+F26)/2</f>
        <v>0</v>
      </c>
    </row>
    <row r="18" spans="2:14" ht="12.75">
      <c r="B18" s="8">
        <v>34235</v>
      </c>
      <c r="C18" t="s">
        <v>21</v>
      </c>
      <c r="D18" s="7">
        <v>0.375</v>
      </c>
      <c r="E18">
        <v>10</v>
      </c>
      <c r="F18">
        <v>0</v>
      </c>
      <c r="G18" s="16">
        <f t="shared" si="0"/>
        <v>0</v>
      </c>
      <c r="H18" s="25">
        <f t="shared" si="3"/>
        <v>0</v>
      </c>
      <c r="I18" s="16">
        <f t="shared" si="1"/>
        <v>15.700000000000001</v>
      </c>
      <c r="J18" s="30">
        <f>(E18-2)/COUNT($E$11:E$55)</f>
        <v>0.17777777777777778</v>
      </c>
      <c r="K18" s="30">
        <f t="shared" si="2"/>
        <v>0.40779220779220776</v>
      </c>
      <c r="L18" s="31"/>
      <c r="M18" s="16">
        <v>20</v>
      </c>
      <c r="N18" s="16">
        <f>(F27+F28)/2</f>
        <v>0</v>
      </c>
    </row>
    <row r="19" spans="2:14" ht="12.75">
      <c r="B19" s="8">
        <v>34235</v>
      </c>
      <c r="C19" t="s">
        <v>21</v>
      </c>
      <c r="D19" s="7">
        <v>0.4166666666666667</v>
      </c>
      <c r="E19">
        <v>11</v>
      </c>
      <c r="F19">
        <v>0</v>
      </c>
      <c r="G19" s="16">
        <f t="shared" si="0"/>
        <v>0</v>
      </c>
      <c r="H19" s="25">
        <f t="shared" si="3"/>
        <v>0</v>
      </c>
      <c r="I19" s="16">
        <f t="shared" si="1"/>
        <v>15.700000000000001</v>
      </c>
      <c r="J19" s="30">
        <f>(E19-2)/COUNT($E$11:E$55)</f>
        <v>0.2</v>
      </c>
      <c r="K19" s="30">
        <f t="shared" si="2"/>
        <v>0.40779220779220776</v>
      </c>
      <c r="L19" s="31"/>
      <c r="M19" s="16">
        <v>22</v>
      </c>
      <c r="N19" s="16">
        <f>(F29+F30)/2</f>
        <v>0</v>
      </c>
    </row>
    <row r="20" spans="2:14" ht="12.75">
      <c r="B20" s="8">
        <v>34235</v>
      </c>
      <c r="C20" t="s">
        <v>21</v>
      </c>
      <c r="D20" s="7">
        <v>0.4583333333333333</v>
      </c>
      <c r="E20">
        <v>12</v>
      </c>
      <c r="F20">
        <v>0</v>
      </c>
      <c r="G20" s="16">
        <f t="shared" si="0"/>
        <v>0</v>
      </c>
      <c r="H20" s="25">
        <f t="shared" si="3"/>
        <v>0</v>
      </c>
      <c r="I20" s="16">
        <f t="shared" si="1"/>
        <v>15.700000000000001</v>
      </c>
      <c r="J20" s="30">
        <f>(E20-2)/COUNT($E$11:E$55)</f>
        <v>0.2222222222222222</v>
      </c>
      <c r="K20" s="30">
        <f t="shared" si="2"/>
        <v>0.40779220779220776</v>
      </c>
      <c r="L20" s="31"/>
      <c r="M20" s="16">
        <v>24</v>
      </c>
      <c r="N20" s="16">
        <f>(F31+F32)/2</f>
        <v>0</v>
      </c>
    </row>
    <row r="21" spans="2:14" ht="12.75">
      <c r="B21" s="8">
        <v>34235</v>
      </c>
      <c r="C21" t="s">
        <v>21</v>
      </c>
      <c r="D21" s="7">
        <v>0.5</v>
      </c>
      <c r="E21">
        <v>13</v>
      </c>
      <c r="F21">
        <v>0</v>
      </c>
      <c r="G21" s="16">
        <f t="shared" si="0"/>
        <v>0</v>
      </c>
      <c r="H21" s="25">
        <f t="shared" si="3"/>
        <v>0.06666666666666667</v>
      </c>
      <c r="I21" s="16">
        <f t="shared" si="1"/>
        <v>15.700000000000001</v>
      </c>
      <c r="J21" s="30">
        <f>(E21-2)/COUNT($E$11:E$55)</f>
        <v>0.24444444444444444</v>
      </c>
      <c r="K21" s="30">
        <f t="shared" si="2"/>
        <v>0.40779220779220776</v>
      </c>
      <c r="L21" s="31"/>
      <c r="M21" s="16">
        <v>26</v>
      </c>
      <c r="N21" s="16">
        <f>(F33+F34)/2</f>
        <v>0</v>
      </c>
    </row>
    <row r="22" spans="2:14" ht="12.75">
      <c r="B22" s="8">
        <v>34235</v>
      </c>
      <c r="C22" t="s">
        <v>21</v>
      </c>
      <c r="D22" s="7">
        <v>0.5416666666666666</v>
      </c>
      <c r="E22">
        <v>14</v>
      </c>
      <c r="F22">
        <v>0.2</v>
      </c>
      <c r="G22" s="16">
        <f t="shared" si="0"/>
        <v>0.2</v>
      </c>
      <c r="H22" s="25">
        <f t="shared" si="3"/>
        <v>0.06666666666666667</v>
      </c>
      <c r="I22" s="16">
        <f t="shared" si="1"/>
        <v>15.9</v>
      </c>
      <c r="J22" s="30">
        <f>(E22-2)/COUNT($E$11:E$55)</f>
        <v>0.26666666666666666</v>
      </c>
      <c r="K22" s="30">
        <f t="shared" si="2"/>
        <v>0.4129870129870129</v>
      </c>
      <c r="L22" s="31"/>
      <c r="M22" s="16">
        <v>28</v>
      </c>
      <c r="N22" s="16">
        <f>(F35+F36)/2</f>
        <v>0</v>
      </c>
    </row>
    <row r="23" spans="2:14" ht="12.75">
      <c r="B23" s="8">
        <v>34235</v>
      </c>
      <c r="C23" t="s">
        <v>21</v>
      </c>
      <c r="D23" s="7">
        <v>0.5833333333333334</v>
      </c>
      <c r="E23">
        <v>15</v>
      </c>
      <c r="F23">
        <v>0</v>
      </c>
      <c r="G23" s="16">
        <f t="shared" si="0"/>
        <v>0</v>
      </c>
      <c r="H23" s="25">
        <f t="shared" si="3"/>
        <v>0.06666666666666667</v>
      </c>
      <c r="I23" s="16">
        <f t="shared" si="1"/>
        <v>15.9</v>
      </c>
      <c r="J23" s="30">
        <f>(E23-2)/COUNT($E$11:E$55)</f>
        <v>0.28888888888888886</v>
      </c>
      <c r="K23" s="30">
        <f t="shared" si="2"/>
        <v>0.4129870129870129</v>
      </c>
      <c r="L23" s="31"/>
      <c r="M23" s="16">
        <v>30</v>
      </c>
      <c r="N23" s="16">
        <f>(F37+F38)/2</f>
        <v>0.25</v>
      </c>
    </row>
    <row r="24" spans="2:14" ht="12.75">
      <c r="B24" s="8">
        <v>34235</v>
      </c>
      <c r="C24" t="s">
        <v>21</v>
      </c>
      <c r="D24" s="7">
        <v>0.625</v>
      </c>
      <c r="E24">
        <v>16</v>
      </c>
      <c r="F24">
        <v>0</v>
      </c>
      <c r="G24" s="16">
        <f t="shared" si="0"/>
        <v>0</v>
      </c>
      <c r="H24" s="25">
        <f t="shared" si="3"/>
        <v>0</v>
      </c>
      <c r="I24" s="16">
        <f t="shared" si="1"/>
        <v>15.9</v>
      </c>
      <c r="J24" s="30">
        <f>(E24-2)/COUNT($E$11:E$55)</f>
        <v>0.3111111111111111</v>
      </c>
      <c r="K24" s="30">
        <f t="shared" si="2"/>
        <v>0.4129870129870129</v>
      </c>
      <c r="L24" s="31"/>
      <c r="M24" s="16">
        <v>32</v>
      </c>
      <c r="N24" s="16">
        <f>(F39+F40)/2</f>
        <v>0.44999999999999996</v>
      </c>
    </row>
    <row r="25" spans="2:14" ht="12.75">
      <c r="B25" s="8">
        <v>34235</v>
      </c>
      <c r="C25" t="s">
        <v>21</v>
      </c>
      <c r="D25" s="7">
        <v>0.6666666666666666</v>
      </c>
      <c r="E25">
        <v>17</v>
      </c>
      <c r="F25">
        <v>0</v>
      </c>
      <c r="G25" s="16">
        <f t="shared" si="0"/>
        <v>0</v>
      </c>
      <c r="H25" s="25">
        <f t="shared" si="3"/>
        <v>0</v>
      </c>
      <c r="I25" s="16">
        <f t="shared" si="1"/>
        <v>15.9</v>
      </c>
      <c r="J25" s="30">
        <f>(E25-2)/COUNT($E$11:E$55)</f>
        <v>0.3333333333333333</v>
      </c>
      <c r="K25" s="30">
        <f t="shared" si="2"/>
        <v>0.4129870129870129</v>
      </c>
      <c r="L25" s="31"/>
      <c r="M25" s="16">
        <v>34</v>
      </c>
      <c r="N25" s="16">
        <f>(F41+F42)/2</f>
        <v>0.1</v>
      </c>
    </row>
    <row r="26" spans="2:14" ht="12.75">
      <c r="B26" s="8">
        <v>34235</v>
      </c>
      <c r="C26" t="s">
        <v>21</v>
      </c>
      <c r="D26" s="7">
        <v>0.7083333333333334</v>
      </c>
      <c r="E26">
        <v>18</v>
      </c>
      <c r="F26">
        <v>0</v>
      </c>
      <c r="G26" s="16">
        <f t="shared" si="0"/>
        <v>0</v>
      </c>
      <c r="H26" s="25">
        <f t="shared" si="3"/>
        <v>0</v>
      </c>
      <c r="I26" s="16">
        <f t="shared" si="1"/>
        <v>15.9</v>
      </c>
      <c r="J26" s="30">
        <f>(E26-2)/COUNT($E$11:E$55)</f>
        <v>0.35555555555555557</v>
      </c>
      <c r="K26" s="30">
        <f t="shared" si="2"/>
        <v>0.4129870129870129</v>
      </c>
      <c r="L26" s="31"/>
      <c r="M26" s="16">
        <v>36</v>
      </c>
      <c r="N26" s="16">
        <f>(F43+F44)/2</f>
        <v>1.45</v>
      </c>
    </row>
    <row r="27" spans="2:14" ht="12.75">
      <c r="B27" s="8">
        <v>34235</v>
      </c>
      <c r="C27" t="s">
        <v>21</v>
      </c>
      <c r="D27" s="7">
        <v>0.75</v>
      </c>
      <c r="E27">
        <v>19</v>
      </c>
      <c r="F27">
        <v>0</v>
      </c>
      <c r="G27" s="16">
        <f t="shared" si="0"/>
        <v>0</v>
      </c>
      <c r="H27" s="25">
        <f t="shared" si="3"/>
        <v>0</v>
      </c>
      <c r="I27" s="16">
        <f t="shared" si="1"/>
        <v>15.9</v>
      </c>
      <c r="J27" s="30">
        <f>(E27-2)/COUNT($E$11:E$55)</f>
        <v>0.37777777777777777</v>
      </c>
      <c r="K27" s="30">
        <f t="shared" si="2"/>
        <v>0.4129870129870129</v>
      </c>
      <c r="L27" s="31"/>
      <c r="M27" s="16">
        <v>38</v>
      </c>
      <c r="N27" s="16">
        <f>(F45+F46)/2</f>
        <v>4.949999999999999</v>
      </c>
    </row>
    <row r="28" spans="2:14" ht="12.75">
      <c r="B28" s="8">
        <v>34235</v>
      </c>
      <c r="C28" t="s">
        <v>21</v>
      </c>
      <c r="D28" s="7">
        <v>0.7916666666666666</v>
      </c>
      <c r="E28">
        <v>20</v>
      </c>
      <c r="F28">
        <v>0</v>
      </c>
      <c r="G28" s="16">
        <f t="shared" si="0"/>
        <v>0</v>
      </c>
      <c r="H28" s="25">
        <f t="shared" si="3"/>
        <v>0</v>
      </c>
      <c r="I28" s="16">
        <f t="shared" si="1"/>
        <v>15.9</v>
      </c>
      <c r="J28" s="30">
        <f>(E28-2)/COUNT($E$11:E$55)</f>
        <v>0.4</v>
      </c>
      <c r="K28" s="30">
        <f t="shared" si="2"/>
        <v>0.4129870129870129</v>
      </c>
      <c r="L28" s="31"/>
      <c r="M28" s="16">
        <v>40</v>
      </c>
      <c r="N28" s="16">
        <f>(F47+F48)/2</f>
        <v>2.75</v>
      </c>
    </row>
    <row r="29" spans="2:14" ht="12.75">
      <c r="B29" s="8">
        <v>34235</v>
      </c>
      <c r="C29" t="s">
        <v>21</v>
      </c>
      <c r="D29" s="7">
        <v>0.8333333333333334</v>
      </c>
      <c r="E29">
        <v>21</v>
      </c>
      <c r="F29">
        <v>0</v>
      </c>
      <c r="G29" s="16">
        <f t="shared" si="0"/>
        <v>0</v>
      </c>
      <c r="H29" s="25">
        <f t="shared" si="3"/>
        <v>0</v>
      </c>
      <c r="I29" s="16">
        <f t="shared" si="1"/>
        <v>15.9</v>
      </c>
      <c r="J29" s="30">
        <f>(E29-2)/COUNT($E$11:E$55)</f>
        <v>0.4222222222222222</v>
      </c>
      <c r="K29" s="30">
        <f t="shared" si="2"/>
        <v>0.4129870129870129</v>
      </c>
      <c r="L29" s="31"/>
      <c r="M29" s="16">
        <v>42</v>
      </c>
      <c r="N29" s="16">
        <f>(F49+F50)/2</f>
        <v>1.1</v>
      </c>
    </row>
    <row r="30" spans="2:14" ht="12.75">
      <c r="B30" s="8">
        <v>34235</v>
      </c>
      <c r="C30" t="s">
        <v>21</v>
      </c>
      <c r="D30" s="7">
        <v>0.875</v>
      </c>
      <c r="E30">
        <v>22</v>
      </c>
      <c r="F30">
        <v>0</v>
      </c>
      <c r="G30" s="16">
        <f t="shared" si="0"/>
        <v>0</v>
      </c>
      <c r="H30" s="25">
        <f t="shared" si="3"/>
        <v>0</v>
      </c>
      <c r="I30" s="16">
        <f t="shared" si="1"/>
        <v>15.9</v>
      </c>
      <c r="J30" s="30">
        <f>(E30-2)/COUNT($E$11:E$55)</f>
        <v>0.4444444444444444</v>
      </c>
      <c r="K30" s="30">
        <f aca="true" t="shared" si="4" ref="K30:K55">I30/$I$58</f>
        <v>0.4129870129870129</v>
      </c>
      <c r="M30" s="16">
        <v>44</v>
      </c>
      <c r="N30" s="16">
        <f>(F51+F52)/2</f>
        <v>0.05</v>
      </c>
    </row>
    <row r="31" spans="2:14" ht="12.75">
      <c r="B31" s="8">
        <v>34235</v>
      </c>
      <c r="C31" t="s">
        <v>21</v>
      </c>
      <c r="D31" s="7">
        <v>0.9166666666666666</v>
      </c>
      <c r="E31">
        <v>23</v>
      </c>
      <c r="F31">
        <v>0</v>
      </c>
      <c r="G31" s="16">
        <f t="shared" si="0"/>
        <v>0</v>
      </c>
      <c r="H31" s="25">
        <f t="shared" si="3"/>
        <v>0</v>
      </c>
      <c r="I31" s="16">
        <f t="shared" si="1"/>
        <v>15.9</v>
      </c>
      <c r="J31" s="30">
        <f>(E31-2)/COUNT($E$11:E$55)</f>
        <v>0.4666666666666667</v>
      </c>
      <c r="K31" s="30">
        <f t="shared" si="4"/>
        <v>0.4129870129870129</v>
      </c>
      <c r="M31" s="16">
        <v>46</v>
      </c>
      <c r="N31" s="16">
        <f>(F53+F54)/2</f>
        <v>0.15000000000000002</v>
      </c>
    </row>
    <row r="32" spans="2:14" ht="12.75">
      <c r="B32" s="8">
        <v>34235</v>
      </c>
      <c r="C32" t="s">
        <v>21</v>
      </c>
      <c r="D32" s="7">
        <v>0.9583333333333334</v>
      </c>
      <c r="E32">
        <v>24</v>
      </c>
      <c r="F32">
        <v>0</v>
      </c>
      <c r="G32" s="16">
        <f t="shared" si="0"/>
        <v>0</v>
      </c>
      <c r="H32" s="25">
        <f t="shared" si="3"/>
        <v>0</v>
      </c>
      <c r="I32" s="16">
        <f t="shared" si="1"/>
        <v>15.9</v>
      </c>
      <c r="J32" s="30">
        <f>(E32-2)/COUNT($E$11:E$55)</f>
        <v>0.4888888888888889</v>
      </c>
      <c r="K32" s="30">
        <f t="shared" si="4"/>
        <v>0.4129870129870129</v>
      </c>
      <c r="M32" s="16">
        <v>48</v>
      </c>
      <c r="N32" s="16">
        <f>(F55+F56)/2</f>
        <v>0.05</v>
      </c>
    </row>
    <row r="33" spans="2:11" ht="12.75">
      <c r="B33" s="8">
        <v>34236</v>
      </c>
      <c r="C33" t="s">
        <v>21</v>
      </c>
      <c r="D33" s="7">
        <v>0</v>
      </c>
      <c r="E33">
        <v>25</v>
      </c>
      <c r="F33">
        <v>0</v>
      </c>
      <c r="G33" s="16">
        <f t="shared" si="0"/>
        <v>0</v>
      </c>
      <c r="H33" s="25">
        <f t="shared" si="3"/>
        <v>0</v>
      </c>
      <c r="I33" s="16">
        <f t="shared" si="1"/>
        <v>15.9</v>
      </c>
      <c r="J33" s="30">
        <f>(E33-2)/COUNT($E$11:E$55)</f>
        <v>0.5111111111111111</v>
      </c>
      <c r="K33" s="30">
        <f t="shared" si="4"/>
        <v>0.4129870129870129</v>
      </c>
    </row>
    <row r="34" spans="2:11" ht="12.75">
      <c r="B34" s="8">
        <v>34236</v>
      </c>
      <c r="C34" t="s">
        <v>21</v>
      </c>
      <c r="D34" s="7">
        <v>0.041666666666666664</v>
      </c>
      <c r="E34">
        <v>26</v>
      </c>
      <c r="F34">
        <v>0</v>
      </c>
      <c r="G34" s="16">
        <f t="shared" si="0"/>
        <v>0</v>
      </c>
      <c r="H34" s="25">
        <f t="shared" si="3"/>
        <v>0</v>
      </c>
      <c r="I34" s="16">
        <f t="shared" si="1"/>
        <v>15.9</v>
      </c>
      <c r="J34" s="30">
        <f>(E34-2)/COUNT($E$11:E$55)</f>
        <v>0.5333333333333333</v>
      </c>
      <c r="K34" s="30">
        <f t="shared" si="4"/>
        <v>0.4129870129870129</v>
      </c>
    </row>
    <row r="35" spans="2:11" ht="12.75">
      <c r="B35" s="8">
        <v>34236</v>
      </c>
      <c r="C35" t="s">
        <v>21</v>
      </c>
      <c r="D35" s="7">
        <v>0.08333333333333333</v>
      </c>
      <c r="E35">
        <v>27</v>
      </c>
      <c r="F35">
        <v>0</v>
      </c>
      <c r="G35" s="16">
        <f t="shared" si="0"/>
        <v>0</v>
      </c>
      <c r="H35" s="25">
        <f t="shared" si="3"/>
        <v>0</v>
      </c>
      <c r="I35" s="16">
        <f t="shared" si="1"/>
        <v>15.9</v>
      </c>
      <c r="J35" s="30">
        <f>(E35-2)/COUNT($E$11:E$55)</f>
        <v>0.5555555555555556</v>
      </c>
      <c r="K35" s="30">
        <f t="shared" si="4"/>
        <v>0.4129870129870129</v>
      </c>
    </row>
    <row r="36" spans="2:11" ht="12.75">
      <c r="B36" s="8">
        <v>34236</v>
      </c>
      <c r="C36" t="s">
        <v>21</v>
      </c>
      <c r="D36" s="7">
        <v>0.125</v>
      </c>
      <c r="E36">
        <v>28</v>
      </c>
      <c r="F36">
        <v>0</v>
      </c>
      <c r="G36" s="16">
        <f t="shared" si="0"/>
        <v>0</v>
      </c>
      <c r="H36" s="25">
        <f t="shared" si="3"/>
        <v>0.16666666666666666</v>
      </c>
      <c r="I36" s="16">
        <f t="shared" si="1"/>
        <v>15.9</v>
      </c>
      <c r="J36" s="30">
        <f>(E36-2)/COUNT($E$11:E$55)</f>
        <v>0.5777777777777777</v>
      </c>
      <c r="K36" s="30">
        <f t="shared" si="4"/>
        <v>0.4129870129870129</v>
      </c>
    </row>
    <row r="37" spans="2:11" ht="12.75">
      <c r="B37" s="8">
        <v>34236</v>
      </c>
      <c r="C37" t="s">
        <v>21</v>
      </c>
      <c r="D37" s="7">
        <v>0.16666666666666666</v>
      </c>
      <c r="E37">
        <v>29</v>
      </c>
      <c r="F37">
        <v>0.5</v>
      </c>
      <c r="G37" s="16">
        <f t="shared" si="0"/>
        <v>0.5</v>
      </c>
      <c r="H37" s="25">
        <f t="shared" si="3"/>
        <v>0.16666666666666666</v>
      </c>
      <c r="I37" s="16">
        <f t="shared" si="1"/>
        <v>16.4</v>
      </c>
      <c r="J37" s="30">
        <f>(E37-2)/COUNT($E$11:E$55)</f>
        <v>0.6</v>
      </c>
      <c r="K37" s="30">
        <f t="shared" si="4"/>
        <v>0.42597402597402584</v>
      </c>
    </row>
    <row r="38" spans="2:11" ht="12.75">
      <c r="B38" s="8">
        <v>34236</v>
      </c>
      <c r="C38" t="s">
        <v>21</v>
      </c>
      <c r="D38" s="7">
        <v>0.20833333333333334</v>
      </c>
      <c r="E38">
        <v>30</v>
      </c>
      <c r="F38">
        <v>0</v>
      </c>
      <c r="G38" s="16">
        <f t="shared" si="0"/>
        <v>0</v>
      </c>
      <c r="H38" s="25">
        <f t="shared" si="3"/>
        <v>0.2333333333333333</v>
      </c>
      <c r="I38" s="16">
        <f t="shared" si="1"/>
        <v>16.4</v>
      </c>
      <c r="J38" s="30">
        <f>(E38-2)/COUNT($E$11:E$55)</f>
        <v>0.6222222222222222</v>
      </c>
      <c r="K38" s="30">
        <f t="shared" si="4"/>
        <v>0.42597402597402584</v>
      </c>
    </row>
    <row r="39" spans="2:11" ht="12.75">
      <c r="B39" s="8">
        <v>34236</v>
      </c>
      <c r="C39" t="s">
        <v>21</v>
      </c>
      <c r="D39" s="7">
        <v>0.25</v>
      </c>
      <c r="E39">
        <v>31</v>
      </c>
      <c r="F39">
        <v>0.2</v>
      </c>
      <c r="G39" s="16">
        <f t="shared" si="0"/>
        <v>0.2</v>
      </c>
      <c r="H39" s="25">
        <f t="shared" si="3"/>
        <v>0.3</v>
      </c>
      <c r="I39" s="16">
        <f t="shared" si="1"/>
        <v>16.599999999999998</v>
      </c>
      <c r="J39" s="30">
        <f>(E39-2)/COUNT($E$11:E$55)</f>
        <v>0.6444444444444445</v>
      </c>
      <c r="K39" s="30">
        <f t="shared" si="4"/>
        <v>0.43116883116883103</v>
      </c>
    </row>
    <row r="40" spans="2:15" ht="12.75">
      <c r="B40" s="8">
        <v>34236</v>
      </c>
      <c r="C40" t="s">
        <v>21</v>
      </c>
      <c r="D40" s="7">
        <v>0.2916666666666667</v>
      </c>
      <c r="E40">
        <v>32</v>
      </c>
      <c r="F40">
        <v>0.7</v>
      </c>
      <c r="G40" s="16">
        <f t="shared" si="0"/>
        <v>0.7</v>
      </c>
      <c r="H40" s="25">
        <f t="shared" si="3"/>
        <v>0.3333333333333333</v>
      </c>
      <c r="I40" s="16">
        <f t="shared" si="1"/>
        <v>17.299999999999997</v>
      </c>
      <c r="J40" s="30">
        <f>(E40-2)/COUNT($E$11:E$55)</f>
        <v>0.6666666666666666</v>
      </c>
      <c r="K40" s="30">
        <f t="shared" si="4"/>
        <v>0.44935064935064917</v>
      </c>
      <c r="O40" t="s">
        <v>13</v>
      </c>
    </row>
    <row r="41" spans="2:11" ht="12.75">
      <c r="B41" s="8">
        <v>34236</v>
      </c>
      <c r="C41" t="s">
        <v>21</v>
      </c>
      <c r="D41" s="7">
        <v>0.3333333333333333</v>
      </c>
      <c r="E41">
        <v>33</v>
      </c>
      <c r="F41">
        <v>0.1</v>
      </c>
      <c r="G41" s="16">
        <f t="shared" si="0"/>
        <v>0.1</v>
      </c>
      <c r="H41" s="25">
        <f t="shared" si="3"/>
        <v>0.3</v>
      </c>
      <c r="I41" s="16">
        <f t="shared" si="1"/>
        <v>17.4</v>
      </c>
      <c r="J41" s="30">
        <f>(E41-2)/COUNT($E$11:E$55)</f>
        <v>0.6888888888888889</v>
      </c>
      <c r="K41" s="30">
        <f t="shared" si="4"/>
        <v>0.4519480519480518</v>
      </c>
    </row>
    <row r="42" spans="2:11" ht="12.75">
      <c r="B42" s="8">
        <v>34236</v>
      </c>
      <c r="C42" t="s">
        <v>21</v>
      </c>
      <c r="D42" s="7">
        <v>0.375</v>
      </c>
      <c r="E42">
        <v>34</v>
      </c>
      <c r="F42">
        <v>0.1</v>
      </c>
      <c r="G42" s="16">
        <f t="shared" si="0"/>
        <v>0.1</v>
      </c>
      <c r="H42" s="25">
        <f t="shared" si="3"/>
        <v>0.39999999999999997</v>
      </c>
      <c r="I42" s="16">
        <f t="shared" si="1"/>
        <v>17.5</v>
      </c>
      <c r="J42" s="30">
        <f>(E42-2)/COUNT($E$11:E$55)</f>
        <v>0.7111111111111111</v>
      </c>
      <c r="K42" s="30">
        <f t="shared" si="4"/>
        <v>0.4545454545454545</v>
      </c>
    </row>
    <row r="43" spans="2:11" ht="12.75">
      <c r="B43" s="8">
        <v>34236</v>
      </c>
      <c r="C43" t="s">
        <v>21</v>
      </c>
      <c r="D43" s="7">
        <v>0.4166666666666667</v>
      </c>
      <c r="E43">
        <v>35</v>
      </c>
      <c r="F43">
        <v>1</v>
      </c>
      <c r="G43" s="16">
        <f t="shared" si="0"/>
        <v>1</v>
      </c>
      <c r="H43" s="25">
        <f t="shared" si="3"/>
        <v>1</v>
      </c>
      <c r="I43" s="16">
        <f t="shared" si="1"/>
        <v>18.5</v>
      </c>
      <c r="J43" s="30">
        <f>(E43-2)/COUNT($E$11:E$55)</f>
        <v>0.7333333333333333</v>
      </c>
      <c r="K43" s="30">
        <f t="shared" si="4"/>
        <v>0.48051948051948046</v>
      </c>
    </row>
    <row r="44" spans="2:11" ht="12.75">
      <c r="B44" s="8">
        <v>34236</v>
      </c>
      <c r="C44" t="s">
        <v>21</v>
      </c>
      <c r="D44" s="7">
        <v>0.4583333333333333</v>
      </c>
      <c r="E44">
        <v>36</v>
      </c>
      <c r="F44">
        <v>1.9</v>
      </c>
      <c r="G44" s="16">
        <f t="shared" si="0"/>
        <v>1.9</v>
      </c>
      <c r="H44" s="25">
        <f t="shared" si="3"/>
        <v>2.5666666666666664</v>
      </c>
      <c r="I44" s="16">
        <f t="shared" si="1"/>
        <v>20.4</v>
      </c>
      <c r="J44" s="30">
        <f>(E44-2)/COUNT($E$11:E$55)</f>
        <v>0.7555555555555555</v>
      </c>
      <c r="K44" s="30">
        <f t="shared" si="4"/>
        <v>0.5298701298701297</v>
      </c>
    </row>
    <row r="45" spans="2:11" ht="12.75">
      <c r="B45" s="8">
        <v>34236</v>
      </c>
      <c r="C45" t="s">
        <v>21</v>
      </c>
      <c r="D45" s="7">
        <v>0.5</v>
      </c>
      <c r="E45">
        <v>37</v>
      </c>
      <c r="F45">
        <v>4.8</v>
      </c>
      <c r="G45" s="16">
        <f t="shared" si="0"/>
        <v>4.8</v>
      </c>
      <c r="H45" s="25">
        <f t="shared" si="3"/>
        <v>3.933333333333333</v>
      </c>
      <c r="I45" s="16">
        <f t="shared" si="1"/>
        <v>25.2</v>
      </c>
      <c r="J45" s="30">
        <f>(E45-2)/COUNT($E$11:E$55)</f>
        <v>0.7777777777777778</v>
      </c>
      <c r="K45" s="30">
        <f t="shared" si="4"/>
        <v>0.6545454545454544</v>
      </c>
    </row>
    <row r="46" spans="2:11" ht="12.75">
      <c r="B46" s="8">
        <v>34236</v>
      </c>
      <c r="C46" t="s">
        <v>21</v>
      </c>
      <c r="D46" s="7">
        <v>0.5416666666666666</v>
      </c>
      <c r="E46">
        <v>38</v>
      </c>
      <c r="F46">
        <v>5.1</v>
      </c>
      <c r="G46" s="16">
        <f t="shared" si="0"/>
        <v>5.1</v>
      </c>
      <c r="H46" s="25">
        <f t="shared" si="3"/>
        <v>4.366666666666666</v>
      </c>
      <c r="I46" s="16">
        <f t="shared" si="1"/>
        <v>30.299999999999997</v>
      </c>
      <c r="J46" s="30">
        <f>(E46-2)/COUNT($E$11:E$55)</f>
        <v>0.8</v>
      </c>
      <c r="K46" s="30">
        <f t="shared" si="4"/>
        <v>0.7870129870129868</v>
      </c>
    </row>
    <row r="47" spans="2:11" ht="12.75">
      <c r="B47" s="8">
        <v>34236</v>
      </c>
      <c r="C47" t="s">
        <v>21</v>
      </c>
      <c r="D47" s="7">
        <v>0.5833333333333334</v>
      </c>
      <c r="E47">
        <v>39</v>
      </c>
      <c r="F47">
        <v>3.2</v>
      </c>
      <c r="G47" s="16">
        <f t="shared" si="0"/>
        <v>3.2</v>
      </c>
      <c r="H47" s="25">
        <f t="shared" si="3"/>
        <v>3.5333333333333337</v>
      </c>
      <c r="I47" s="16">
        <f t="shared" si="1"/>
        <v>33.5</v>
      </c>
      <c r="J47" s="30">
        <f>(E47-2)/COUNT($E$11:E$55)</f>
        <v>0.8222222222222222</v>
      </c>
      <c r="K47" s="30">
        <f t="shared" si="4"/>
        <v>0.87012987012987</v>
      </c>
    </row>
    <row r="48" spans="2:11" ht="12.75">
      <c r="B48" s="8">
        <v>34236</v>
      </c>
      <c r="C48" t="s">
        <v>21</v>
      </c>
      <c r="D48" s="7">
        <v>0.625</v>
      </c>
      <c r="E48">
        <v>40</v>
      </c>
      <c r="F48">
        <v>2.3</v>
      </c>
      <c r="G48" s="16">
        <f t="shared" si="0"/>
        <v>2.3</v>
      </c>
      <c r="H48" s="25">
        <f t="shared" si="3"/>
        <v>2.566666666666667</v>
      </c>
      <c r="I48" s="16">
        <f t="shared" si="1"/>
        <v>35.8</v>
      </c>
      <c r="J48" s="30">
        <f>(E48-2)/COUNT($E$11:E$55)</f>
        <v>0.8444444444444444</v>
      </c>
      <c r="K48" s="30">
        <f t="shared" si="4"/>
        <v>0.9298701298701296</v>
      </c>
    </row>
    <row r="49" spans="2:11" ht="12.75">
      <c r="B49" s="8">
        <v>34236</v>
      </c>
      <c r="C49" t="s">
        <v>21</v>
      </c>
      <c r="D49" s="7">
        <v>0.6666666666666666</v>
      </c>
      <c r="E49">
        <v>41</v>
      </c>
      <c r="F49">
        <v>2.2</v>
      </c>
      <c r="G49" s="16">
        <f t="shared" si="0"/>
        <v>2.2</v>
      </c>
      <c r="H49" s="25">
        <f t="shared" si="3"/>
        <v>1.5</v>
      </c>
      <c r="I49" s="16">
        <f t="shared" si="1"/>
        <v>38</v>
      </c>
      <c r="J49" s="30">
        <f>(E49-2)/COUNT($E$11:E$55)</f>
        <v>0.8666666666666667</v>
      </c>
      <c r="K49" s="30">
        <f t="shared" si="4"/>
        <v>0.9870129870129868</v>
      </c>
    </row>
    <row r="50" spans="2:11" ht="12.75">
      <c r="B50" s="8">
        <v>34236</v>
      </c>
      <c r="C50" t="s">
        <v>21</v>
      </c>
      <c r="D50" s="7">
        <v>0.7083333333333334</v>
      </c>
      <c r="E50">
        <v>42</v>
      </c>
      <c r="F50">
        <v>0</v>
      </c>
      <c r="G50" s="16">
        <f t="shared" si="0"/>
        <v>0</v>
      </c>
      <c r="H50" s="25">
        <f t="shared" si="3"/>
        <v>0.7666666666666667</v>
      </c>
      <c r="I50" s="16">
        <f t="shared" si="1"/>
        <v>38</v>
      </c>
      <c r="J50" s="30">
        <f>(E50-2)/COUNT($E$11:E$55)</f>
        <v>0.8888888888888888</v>
      </c>
      <c r="K50" s="30">
        <f t="shared" si="4"/>
        <v>0.9870129870129868</v>
      </c>
    </row>
    <row r="51" spans="2:11" ht="12.75">
      <c r="B51" s="8">
        <v>34236</v>
      </c>
      <c r="C51" t="s">
        <v>21</v>
      </c>
      <c r="D51" s="7">
        <v>0.75</v>
      </c>
      <c r="E51">
        <v>43</v>
      </c>
      <c r="F51">
        <v>0.1</v>
      </c>
      <c r="G51" s="16">
        <f t="shared" si="0"/>
        <v>0.1</v>
      </c>
      <c r="H51" s="25">
        <f t="shared" si="3"/>
        <v>0.03333333333333333</v>
      </c>
      <c r="I51" s="16">
        <f t="shared" si="1"/>
        <v>38.1</v>
      </c>
      <c r="J51" s="30">
        <f>(E51-2)/COUNT($E$11:E$55)</f>
        <v>0.9111111111111111</v>
      </c>
      <c r="K51" s="30">
        <f t="shared" si="4"/>
        <v>0.9896103896103895</v>
      </c>
    </row>
    <row r="52" spans="2:11" ht="12.75">
      <c r="B52" s="8">
        <v>34236</v>
      </c>
      <c r="C52" t="s">
        <v>21</v>
      </c>
      <c r="D52" s="7">
        <v>0.7916666666666666</v>
      </c>
      <c r="E52">
        <v>44</v>
      </c>
      <c r="F52">
        <v>0</v>
      </c>
      <c r="G52" s="16">
        <f t="shared" si="0"/>
        <v>0</v>
      </c>
      <c r="H52" s="25">
        <f t="shared" si="3"/>
        <v>0.06666666666666667</v>
      </c>
      <c r="I52" s="16">
        <f t="shared" si="1"/>
        <v>38.1</v>
      </c>
      <c r="J52" s="30">
        <f>(E52-2)/COUNT($E$11:E$55)</f>
        <v>0.9333333333333333</v>
      </c>
      <c r="K52" s="30">
        <f t="shared" si="4"/>
        <v>0.9896103896103895</v>
      </c>
    </row>
    <row r="53" spans="2:11" ht="12.75">
      <c r="B53" s="8">
        <v>34236</v>
      </c>
      <c r="C53" t="s">
        <v>21</v>
      </c>
      <c r="D53" s="7">
        <v>0.8333333333333334</v>
      </c>
      <c r="E53">
        <v>45</v>
      </c>
      <c r="F53">
        <v>0.1</v>
      </c>
      <c r="G53" s="16">
        <f t="shared" si="0"/>
        <v>0.1</v>
      </c>
      <c r="H53" s="25">
        <f t="shared" si="3"/>
        <v>0.10000000000000002</v>
      </c>
      <c r="I53" s="16">
        <f t="shared" si="1"/>
        <v>38.2</v>
      </c>
      <c r="J53" s="30">
        <f>(E53-2)/COUNT($E$11:E$55)</f>
        <v>0.9555555555555556</v>
      </c>
      <c r="K53" s="30">
        <f t="shared" si="4"/>
        <v>0.9922077922077921</v>
      </c>
    </row>
    <row r="54" spans="2:11" ht="12.75">
      <c r="B54" s="8">
        <v>34236</v>
      </c>
      <c r="C54" t="s">
        <v>21</v>
      </c>
      <c r="D54" s="7">
        <v>0.875</v>
      </c>
      <c r="E54">
        <v>46</v>
      </c>
      <c r="F54">
        <v>0.2</v>
      </c>
      <c r="G54" s="16">
        <f t="shared" si="0"/>
        <v>0.2</v>
      </c>
      <c r="H54" s="25">
        <f t="shared" si="3"/>
        <v>0.13333333333333333</v>
      </c>
      <c r="I54" s="16">
        <f t="shared" si="1"/>
        <v>38.400000000000006</v>
      </c>
      <c r="J54" s="30">
        <f>(E54-2)/COUNT($E$11:E$55)</f>
        <v>0.9777777777777777</v>
      </c>
      <c r="K54" s="30">
        <f t="shared" si="4"/>
        <v>0.9974025974025974</v>
      </c>
    </row>
    <row r="55" spans="2:11" ht="12.75">
      <c r="B55" s="8">
        <v>34236</v>
      </c>
      <c r="C55" t="s">
        <v>21</v>
      </c>
      <c r="D55" s="7">
        <v>0.9166666666666666</v>
      </c>
      <c r="E55">
        <v>47</v>
      </c>
      <c r="F55">
        <v>0.1</v>
      </c>
      <c r="G55" s="16">
        <f t="shared" si="0"/>
        <v>0.1</v>
      </c>
      <c r="H55" s="25">
        <f t="shared" si="3"/>
        <v>0.10000000000000002</v>
      </c>
      <c r="I55" s="16">
        <f t="shared" si="1"/>
        <v>38.50000000000001</v>
      </c>
      <c r="J55" s="30">
        <f>(E55-2)/COUNT($E$11:E$55)</f>
        <v>1</v>
      </c>
      <c r="K55" s="30">
        <f t="shared" si="4"/>
        <v>1</v>
      </c>
    </row>
    <row r="56" spans="2:11" ht="12.75">
      <c r="B56" s="8">
        <v>34236</v>
      </c>
      <c r="C56" t="s">
        <v>21</v>
      </c>
      <c r="D56" s="7">
        <v>0.9583333333333334</v>
      </c>
      <c r="E56">
        <v>48</v>
      </c>
      <c r="F56">
        <v>0</v>
      </c>
      <c r="G56" s="16">
        <f t="shared" si="0"/>
        <v>0</v>
      </c>
      <c r="H56" s="25">
        <f t="shared" si="3"/>
        <v>0.05</v>
      </c>
      <c r="I56" s="16">
        <f t="shared" si="1"/>
        <v>38.50000000000001</v>
      </c>
      <c r="J56" s="30"/>
      <c r="K56" s="30"/>
    </row>
    <row r="57" spans="2:10" ht="12.75">
      <c r="B57" s="5"/>
      <c r="C57" s="5"/>
      <c r="D57" s="5"/>
      <c r="J57" s="32"/>
    </row>
    <row r="58" spans="8:10" ht="12.75">
      <c r="H58" s="21" t="s">
        <v>8</v>
      </c>
      <c r="I58" s="20">
        <f>SUM(F9:F56)</f>
        <v>38.50000000000001</v>
      </c>
      <c r="J58" s="17" t="s">
        <v>18</v>
      </c>
    </row>
    <row r="59" spans="7:10" ht="12.75">
      <c r="G59" s="22"/>
      <c r="H59" s="23" t="s">
        <v>9</v>
      </c>
      <c r="I59" s="24">
        <f>AVERAGE(F9:F56)</f>
        <v>0.8020833333333335</v>
      </c>
      <c r="J59" s="17" t="s">
        <v>7</v>
      </c>
    </row>
    <row r="60" spans="7:10" ht="12.75">
      <c r="G60" s="22"/>
      <c r="H60" s="23" t="s">
        <v>10</v>
      </c>
      <c r="I60" s="24">
        <f>AVERAGE(F11:F55)</f>
        <v>0.8555555555555557</v>
      </c>
      <c r="J60" s="17" t="s">
        <v>7</v>
      </c>
    </row>
    <row r="61" ht="12.75">
      <c r="J61" s="32"/>
    </row>
    <row r="62" ht="12.75">
      <c r="J62" s="32"/>
    </row>
    <row r="63" ht="12.75">
      <c r="J63" s="32"/>
    </row>
    <row r="64" ht="12.75">
      <c r="J64" s="32"/>
    </row>
    <row r="65" ht="12.75">
      <c r="J65" s="32"/>
    </row>
    <row r="66" ht="12.75">
      <c r="J66" s="32"/>
    </row>
    <row r="67" ht="12.75">
      <c r="J67" s="32"/>
    </row>
    <row r="68" ht="12.75">
      <c r="J68" s="32"/>
    </row>
    <row r="69" ht="12.75">
      <c r="J69" s="32"/>
    </row>
    <row r="70" ht="12.75">
      <c r="J70" s="32"/>
    </row>
    <row r="71" ht="12.75">
      <c r="J71" s="32"/>
    </row>
    <row r="72" ht="12.75">
      <c r="J72" s="32"/>
    </row>
    <row r="73" ht="12.75">
      <c r="J73" s="32"/>
    </row>
    <row r="74" ht="12.75">
      <c r="J74" s="32"/>
    </row>
    <row r="75" ht="12.75">
      <c r="J75" s="32"/>
    </row>
    <row r="76" ht="12.75">
      <c r="J76" s="32"/>
    </row>
    <row r="77" ht="12.75">
      <c r="J77" s="32"/>
    </row>
    <row r="78" ht="12.75">
      <c r="J78" s="32"/>
    </row>
    <row r="79" ht="12.75">
      <c r="J79" s="32"/>
    </row>
    <row r="80" ht="12.75">
      <c r="J80" s="32"/>
    </row>
    <row r="81" ht="12.75">
      <c r="J81" s="32"/>
    </row>
    <row r="82" ht="12.75">
      <c r="J82" s="32"/>
    </row>
    <row r="83" ht="12.75">
      <c r="J83" s="32"/>
    </row>
    <row r="84" ht="12.75">
      <c r="J84" s="32"/>
    </row>
    <row r="85" ht="12.75">
      <c r="J85" s="32"/>
    </row>
    <row r="86" ht="12.75">
      <c r="J86" s="32"/>
    </row>
    <row r="87" ht="12.75">
      <c r="J87" s="32"/>
    </row>
    <row r="88" ht="12.75">
      <c r="J88" s="32"/>
    </row>
    <row r="89" ht="12.75">
      <c r="J89" s="32"/>
    </row>
    <row r="90" ht="12.75">
      <c r="J90" s="32"/>
    </row>
    <row r="91" ht="12.75">
      <c r="J91" s="32"/>
    </row>
    <row r="92" ht="12.75">
      <c r="J92" s="32"/>
    </row>
    <row r="93" ht="12.75">
      <c r="J93" s="32"/>
    </row>
    <row r="94" ht="12.75">
      <c r="J94" s="32"/>
    </row>
    <row r="95" ht="12.75">
      <c r="J95" s="32"/>
    </row>
    <row r="96" ht="12.75">
      <c r="J96" s="32"/>
    </row>
    <row r="97" ht="12.75">
      <c r="J97" s="32"/>
    </row>
    <row r="98" ht="12.75">
      <c r="J98" s="32"/>
    </row>
    <row r="99" ht="12.75">
      <c r="J99" s="32"/>
    </row>
    <row r="100" ht="12.75">
      <c r="J100" s="32"/>
    </row>
    <row r="101" ht="12.75">
      <c r="J101" s="32"/>
    </row>
    <row r="102" ht="12.75">
      <c r="J102" s="32"/>
    </row>
    <row r="103" ht="12.75">
      <c r="J103" s="32"/>
    </row>
    <row r="104" ht="12.75">
      <c r="J104" s="32"/>
    </row>
    <row r="105" ht="12.75">
      <c r="J105" s="32"/>
    </row>
    <row r="106" ht="12.75">
      <c r="J106" s="32"/>
    </row>
    <row r="107" ht="12.75">
      <c r="J107" s="32"/>
    </row>
    <row r="108" ht="12.75">
      <c r="J108" s="32"/>
    </row>
    <row r="109" ht="12.75">
      <c r="J109" s="32"/>
    </row>
    <row r="110" ht="12.75">
      <c r="J110" s="32"/>
    </row>
    <row r="111" ht="12.75">
      <c r="J111" s="32"/>
    </row>
    <row r="112" ht="12.75">
      <c r="J112" s="32"/>
    </row>
    <row r="113" ht="12.75">
      <c r="J113" s="32"/>
    </row>
    <row r="114" ht="12.75">
      <c r="J114" s="32"/>
    </row>
    <row r="115" ht="12.75">
      <c r="J115" s="32"/>
    </row>
    <row r="116" ht="12.75">
      <c r="J116" s="32"/>
    </row>
    <row r="117" ht="12.75">
      <c r="J117" s="32"/>
    </row>
    <row r="118" ht="12.75">
      <c r="J118" s="32"/>
    </row>
    <row r="119" ht="12.75">
      <c r="J119" s="32"/>
    </row>
    <row r="120" ht="12.75">
      <c r="J120" s="32"/>
    </row>
    <row r="121" ht="12.75">
      <c r="J121" s="32"/>
    </row>
    <row r="122" ht="12.75">
      <c r="J122" s="32"/>
    </row>
    <row r="123" ht="12.75">
      <c r="J123" s="32"/>
    </row>
    <row r="124" ht="12.75">
      <c r="J124" s="32"/>
    </row>
    <row r="125" ht="12.75">
      <c r="J125" s="32"/>
    </row>
    <row r="126" ht="12.75">
      <c r="J126" s="32"/>
    </row>
    <row r="127" ht="12.75">
      <c r="J127" s="32"/>
    </row>
    <row r="128" ht="12.75">
      <c r="J128" s="32"/>
    </row>
    <row r="129" ht="12.75">
      <c r="J129" s="32"/>
    </row>
    <row r="130" ht="12.75">
      <c r="J130" s="32"/>
    </row>
    <row r="131" ht="12.75">
      <c r="J131" s="32"/>
    </row>
    <row r="132" ht="12.75">
      <c r="J132" s="32"/>
    </row>
    <row r="133" ht="12.75">
      <c r="J133" s="32"/>
    </row>
    <row r="134" ht="12.75">
      <c r="J134" s="32"/>
    </row>
    <row r="135" ht="12.75">
      <c r="J135" s="32"/>
    </row>
    <row r="136" ht="12.75">
      <c r="J136" s="32"/>
    </row>
    <row r="137" ht="12.75">
      <c r="J137" s="32"/>
    </row>
    <row r="138" ht="12.75">
      <c r="J138" s="32"/>
    </row>
    <row r="139" ht="12.75">
      <c r="J139" s="32"/>
    </row>
    <row r="140" ht="12.75">
      <c r="J140" s="32"/>
    </row>
    <row r="141" ht="12.75">
      <c r="J141" s="32"/>
    </row>
    <row r="142" ht="12.75">
      <c r="J142" s="32"/>
    </row>
    <row r="143" ht="12.75">
      <c r="J143" s="32"/>
    </row>
    <row r="144" ht="12.75">
      <c r="J144" s="32"/>
    </row>
    <row r="145" ht="12.75">
      <c r="J145" s="32"/>
    </row>
    <row r="146" ht="12.75">
      <c r="J146" s="32"/>
    </row>
    <row r="147" ht="12.75">
      <c r="J147" s="32"/>
    </row>
    <row r="148" ht="12.75">
      <c r="J148" s="32"/>
    </row>
    <row r="149" ht="12.75">
      <c r="J149" s="32"/>
    </row>
    <row r="150" ht="12.75">
      <c r="J150" s="32"/>
    </row>
    <row r="151" ht="12.75">
      <c r="J151" s="32"/>
    </row>
    <row r="152" ht="12.75">
      <c r="J152" s="32"/>
    </row>
    <row r="153" ht="12.75">
      <c r="J153" s="32"/>
    </row>
    <row r="154" ht="12.75">
      <c r="J154" s="32"/>
    </row>
    <row r="155" ht="12.75">
      <c r="J155" s="32"/>
    </row>
    <row r="156" ht="12.75">
      <c r="J156" s="32"/>
    </row>
    <row r="157" ht="12.75">
      <c r="J157" s="32"/>
    </row>
    <row r="158" ht="12.75">
      <c r="J158" s="32"/>
    </row>
    <row r="159" ht="12.75">
      <c r="J159" s="32"/>
    </row>
    <row r="160" ht="12.75">
      <c r="J160" s="32"/>
    </row>
    <row r="161" ht="12.75">
      <c r="J161" s="32"/>
    </row>
    <row r="162" ht="12.75">
      <c r="J162" s="32"/>
    </row>
    <row r="163" ht="12.75">
      <c r="J163" s="32"/>
    </row>
    <row r="164" ht="12.75">
      <c r="J164" s="32"/>
    </row>
    <row r="165" ht="12.75">
      <c r="J165" s="32"/>
    </row>
    <row r="166" ht="12.75">
      <c r="J166" s="32"/>
    </row>
    <row r="167" ht="12.75">
      <c r="J167" s="32"/>
    </row>
    <row r="168" ht="12.75">
      <c r="J168" s="32"/>
    </row>
    <row r="169" ht="12.75">
      <c r="J169" s="32"/>
    </row>
    <row r="170" ht="12.75">
      <c r="J170" s="32"/>
    </row>
    <row r="171" ht="12.75">
      <c r="J171" s="32"/>
    </row>
    <row r="172" ht="12.75">
      <c r="J172" s="32"/>
    </row>
    <row r="173" ht="12.75">
      <c r="J173" s="32"/>
    </row>
    <row r="174" ht="12.75">
      <c r="J174" s="32"/>
    </row>
    <row r="175" ht="12.75">
      <c r="J175" s="32"/>
    </row>
    <row r="176" ht="12.75">
      <c r="J176" s="32"/>
    </row>
    <row r="177" ht="12.75">
      <c r="J177" s="32"/>
    </row>
    <row r="178" ht="12.75">
      <c r="J178" s="32"/>
    </row>
    <row r="179" ht="12.75">
      <c r="J179" s="32"/>
    </row>
    <row r="180" ht="12.75">
      <c r="J180" s="32"/>
    </row>
    <row r="181" ht="12.75">
      <c r="J181" s="32"/>
    </row>
    <row r="182" ht="12.75">
      <c r="J182" s="3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cecile</cp:lastModifiedBy>
  <cp:lastPrinted>1998-01-22T12:03:12Z</cp:lastPrinted>
  <dcterms:created xsi:type="dcterms:W3CDTF">1998-01-22T12:43:09Z</dcterms:created>
  <dcterms:modified xsi:type="dcterms:W3CDTF">2003-06-18T15:19:24Z</dcterms:modified>
  <cp:category/>
  <cp:version/>
  <cp:contentType/>
  <cp:contentStatus/>
</cp:coreProperties>
</file>