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" windowWidth="15180" windowHeight="8835" activeTab="0"/>
  </bookViews>
  <sheets>
    <sheet name="information" sheetId="1" r:id="rId1"/>
    <sheet name="données" sheetId="2" r:id="rId2"/>
    <sheet name="résolution" sheetId="3" r:id="rId3"/>
  </sheets>
  <definedNames/>
  <calcPr fullCalcOnLoad="1"/>
</workbook>
</file>

<file path=xl/sharedStrings.xml><?xml version="1.0" encoding="utf-8"?>
<sst xmlns="http://schemas.openxmlformats.org/spreadsheetml/2006/main" count="90" uniqueCount="43">
  <si>
    <t>Information</t>
  </si>
  <si>
    <t>feuille</t>
  </si>
  <si>
    <t>données</t>
  </si>
  <si>
    <t>données du jaugeage au moulinet pour déterminer le débit d'un cours d'eau</t>
  </si>
  <si>
    <t>légende</t>
  </si>
  <si>
    <t>cellule contenant ou devant contenir une formule</t>
  </si>
  <si>
    <t>cellule dont le contenu doit être spécifié par l'utilisateur</t>
  </si>
  <si>
    <t>Données du jaugeage au moulinet pour déterminer le débit d'un cours d'eau</t>
  </si>
  <si>
    <t>identifiant
verticale</t>
  </si>
  <si>
    <t>nombre de points
de mesure</t>
  </si>
  <si>
    <t>distance depuis la
rive gauche</t>
  </si>
  <si>
    <t>hauteur
d'eau</t>
  </si>
  <si>
    <t>cote du moulinet
depuis la surface</t>
  </si>
  <si>
    <t>nombre de tours
du moulinet</t>
  </si>
  <si>
    <t>durée de la
mesure</t>
  </si>
  <si>
    <t>[-]</t>
  </si>
  <si>
    <t>[m]</t>
  </si>
  <si>
    <t>[s]</t>
  </si>
  <si>
    <t>-</t>
  </si>
  <si>
    <t>vitesse</t>
  </si>
  <si>
    <t>[m/s]</t>
  </si>
  <si>
    <t>nb tours par seconde</t>
  </si>
  <si>
    <t>[#/s]</t>
  </si>
  <si>
    <t>vitesse
moyenne</t>
  </si>
  <si>
    <t>Résolution</t>
  </si>
  <si>
    <t>Calcul du debit</t>
  </si>
  <si>
    <t>Verticale</t>
  </si>
  <si>
    <t>V1</t>
  </si>
  <si>
    <t>V2</t>
  </si>
  <si>
    <t>V3</t>
  </si>
  <si>
    <t>V4</t>
  </si>
  <si>
    <t>V5</t>
  </si>
  <si>
    <t>La fonction v = f (n)  est ici : V = 2N</t>
  </si>
  <si>
    <t xml:space="preserve">surface attribuée </t>
  </si>
  <si>
    <t>inter profondeur</t>
  </si>
  <si>
    <t>Calcul des surfaces attribuées à chaque verticale:</t>
  </si>
  <si>
    <t>[m2]</t>
  </si>
  <si>
    <t>Surface</t>
  </si>
  <si>
    <t>[m3/s]</t>
  </si>
  <si>
    <t>Débit surafces intermedaires</t>
  </si>
  <si>
    <t xml:space="preserve"> </t>
  </si>
  <si>
    <t>Débit Total</t>
  </si>
  <si>
    <t>Résolution - Données du jaugeage au moulinet pour déterminer le débit d'un cours d'eau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</si>
</sst>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.5"/>
      <name val="Arial"/>
      <family val="0"/>
    </font>
    <font>
      <b/>
      <sz val="8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9375"/>
          <c:w val="0.9295"/>
          <c:h val="0.87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résolution!$E$32:$E$42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3.5</c:v>
                </c:pt>
                <c:pt idx="8">
                  <c:v>3.5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résolution!$F$32:$F$42</c:f>
              <c:numCache>
                <c:ptCount val="11"/>
                <c:pt idx="0">
                  <c:v>0</c:v>
                </c:pt>
                <c:pt idx="1">
                  <c:v>0.3</c:v>
                </c:pt>
                <c:pt idx="2">
                  <c:v>0.8</c:v>
                </c:pt>
                <c:pt idx="3">
                  <c:v>0.8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résolution!$E$33:$E$41</c:f>
              <c:numCache>
                <c:ptCount val="9"/>
                <c:pt idx="0">
                  <c:v>0.5</c:v>
                </c:pt>
                <c:pt idx="1">
                  <c:v>1.5</c:v>
                </c:pt>
                <c:pt idx="2">
                  <c:v>1.5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3.5</c:v>
                </c:pt>
                <c:pt idx="7">
                  <c:v>3.5</c:v>
                </c:pt>
                <c:pt idx="8">
                  <c:v>4.5</c:v>
                </c:pt>
              </c:numCache>
            </c:numRef>
          </c:xVal>
          <c:yVal>
            <c:numRef>
              <c:f>résolution!$G$33:$G$41</c:f>
              <c:numCache>
                <c:ptCount val="9"/>
                <c:pt idx="0">
                  <c:v>0.18</c:v>
                </c:pt>
                <c:pt idx="1">
                  <c:v>0.16</c:v>
                </c:pt>
                <c:pt idx="2">
                  <c:v>0.64</c:v>
                </c:pt>
                <c:pt idx="3">
                  <c:v>0.2</c:v>
                </c:pt>
                <c:pt idx="4">
                  <c:v>0.6</c:v>
                </c:pt>
                <c:pt idx="5">
                  <c:v>0.8</c:v>
                </c:pt>
                <c:pt idx="6">
                  <c:v>0.14</c:v>
                </c:pt>
                <c:pt idx="7">
                  <c:v>0.56</c:v>
                </c:pt>
                <c:pt idx="8">
                  <c:v>0.3</c:v>
                </c:pt>
              </c:numCache>
            </c:numRef>
          </c:yVal>
          <c:smooth val="0"/>
        </c:ser>
        <c:axId val="4695002"/>
        <c:axId val="42255019"/>
      </c:scatterChart>
      <c:valAx>
        <c:axId val="4695002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depuis la rive Gauche [m]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2255019"/>
        <c:crosses val="autoZero"/>
        <c:crossBetween val="midCat"/>
        <c:dispUnits/>
      </c:valAx>
      <c:valAx>
        <c:axId val="4225501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Profondeur [m]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69500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9375"/>
          <c:w val="0.9375"/>
          <c:h val="0.87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résolution!$E$32:$E$42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3.5</c:v>
                </c:pt>
                <c:pt idx="8">
                  <c:v>3.5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résolution!$F$32:$F$42</c:f>
              <c:numCache>
                <c:ptCount val="11"/>
                <c:pt idx="0">
                  <c:v>0</c:v>
                </c:pt>
                <c:pt idx="1">
                  <c:v>0.3</c:v>
                </c:pt>
                <c:pt idx="2">
                  <c:v>0.8</c:v>
                </c:pt>
                <c:pt idx="3">
                  <c:v>0.8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0.5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résolution!$E$33:$E$41</c:f>
              <c:numCache>
                <c:ptCount val="9"/>
                <c:pt idx="0">
                  <c:v>0.5</c:v>
                </c:pt>
                <c:pt idx="1">
                  <c:v>1.5</c:v>
                </c:pt>
                <c:pt idx="2">
                  <c:v>1.5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3.5</c:v>
                </c:pt>
                <c:pt idx="7">
                  <c:v>3.5</c:v>
                </c:pt>
                <c:pt idx="8">
                  <c:v>4.5</c:v>
                </c:pt>
              </c:numCache>
            </c:numRef>
          </c:xVal>
          <c:yVal>
            <c:numRef>
              <c:f>résolution!$G$33:$G$41</c:f>
              <c:numCache>
                <c:ptCount val="9"/>
                <c:pt idx="0">
                  <c:v>0.18</c:v>
                </c:pt>
                <c:pt idx="1">
                  <c:v>0.16</c:v>
                </c:pt>
                <c:pt idx="2">
                  <c:v>0.64</c:v>
                </c:pt>
                <c:pt idx="3">
                  <c:v>0.2</c:v>
                </c:pt>
                <c:pt idx="4">
                  <c:v>0.6</c:v>
                </c:pt>
                <c:pt idx="5">
                  <c:v>0.8</c:v>
                </c:pt>
                <c:pt idx="6">
                  <c:v>0.14</c:v>
                </c:pt>
                <c:pt idx="7">
                  <c:v>0.56</c:v>
                </c:pt>
                <c:pt idx="8">
                  <c:v>0.3</c:v>
                </c:pt>
              </c:numCache>
            </c:numRef>
          </c:yVal>
          <c:smooth val="0"/>
        </c:ser>
        <c:axId val="44750852"/>
        <c:axId val="104485"/>
      </c:scatterChart>
      <c:valAx>
        <c:axId val="44750852"/>
        <c:scaling>
          <c:orientation val="minMax"/>
          <c:max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depuis la rive Gauche [m]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04485"/>
        <c:crosses val="autoZero"/>
        <c:crossBetween val="midCat"/>
        <c:dispUnits/>
      </c:valAx>
      <c:valAx>
        <c:axId val="10448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Profondeur [m]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475085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0.029</cdr:y>
    </cdr:from>
    <cdr:to>
      <cdr:x>0.12675</cdr:x>
      <cdr:y>0.081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9525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RG</a:t>
          </a:r>
        </a:p>
      </cdr:txBody>
    </cdr:sp>
  </cdr:relSizeAnchor>
  <cdr:relSizeAnchor xmlns:cdr="http://schemas.openxmlformats.org/drawingml/2006/chartDrawing">
    <cdr:from>
      <cdr:x>0.93675</cdr:x>
      <cdr:y>0.029</cdr:y>
    </cdr:from>
    <cdr:to>
      <cdr:x>0.98225</cdr:x>
      <cdr:y>0.08075</cdr:y>
    </cdr:to>
    <cdr:sp>
      <cdr:nvSpPr>
        <cdr:cNvPr id="2" name="TextBox 2"/>
        <cdr:cNvSpPr txBox="1">
          <a:spLocks noChangeArrowheads="1"/>
        </cdr:cNvSpPr>
      </cdr:nvSpPr>
      <cdr:spPr>
        <a:xfrm>
          <a:off x="5495925" y="9525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RD</a:t>
          </a:r>
        </a:p>
      </cdr:txBody>
    </cdr:sp>
  </cdr:relSizeAnchor>
  <cdr:relSizeAnchor xmlns:cdr="http://schemas.openxmlformats.org/drawingml/2006/chartDrawing">
    <cdr:from>
      <cdr:x>0.10525</cdr:x>
      <cdr:y>0.18175</cdr:y>
    </cdr:from>
    <cdr:to>
      <cdr:x>0.2775</cdr:x>
      <cdr:y>0.53375</cdr:y>
    </cdr:to>
    <cdr:sp>
      <cdr:nvSpPr>
        <cdr:cNvPr id="3" name="Polygon 3"/>
        <cdr:cNvSpPr>
          <a:spLocks/>
        </cdr:cNvSpPr>
      </cdr:nvSpPr>
      <cdr:spPr>
        <a:xfrm>
          <a:off x="609600" y="619125"/>
          <a:ext cx="1009650" cy="1209675"/>
        </a:xfrm>
        <a:custGeom>
          <a:pathLst>
            <a:path h="1181100" w="1000125">
              <a:moveTo>
                <a:pt x="0" y="0"/>
              </a:moveTo>
              <a:lnTo>
                <a:pt x="1000125" y="0"/>
              </a:lnTo>
              <a:lnTo>
                <a:pt x="1000125" y="1181100"/>
              </a:lnTo>
              <a:lnTo>
                <a:pt x="476250" y="609600"/>
              </a:lnTo>
              <a:lnTo>
                <a:pt x="0" y="0"/>
              </a:lnTo>
              <a:close/>
            </a:path>
          </a:pathLst>
        </a:cu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0.2775</cdr:x>
      <cdr:y>0.18175</cdr:y>
    </cdr:from>
    <cdr:to>
      <cdr:x>0.449</cdr:x>
      <cdr:y>0.68475</cdr:y>
    </cdr:to>
    <cdr:sp>
      <cdr:nvSpPr>
        <cdr:cNvPr id="4" name="Rectangle 4"/>
        <cdr:cNvSpPr>
          <a:spLocks/>
        </cdr:cNvSpPr>
      </cdr:nvSpPr>
      <cdr:spPr>
        <a:xfrm>
          <a:off x="1628775" y="619125"/>
          <a:ext cx="100965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</cdr:x>
      <cdr:y>0.18175</cdr:y>
    </cdr:from>
    <cdr:to>
      <cdr:x>0.61975</cdr:x>
      <cdr:y>0.815</cdr:y>
    </cdr:to>
    <cdr:sp>
      <cdr:nvSpPr>
        <cdr:cNvPr id="5" name="Rectangle 5"/>
        <cdr:cNvSpPr>
          <a:spLocks/>
        </cdr:cNvSpPr>
      </cdr:nvSpPr>
      <cdr:spPr>
        <a:xfrm>
          <a:off x="2638425" y="619125"/>
          <a:ext cx="1000125" cy="2181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0.61975</cdr:x>
      <cdr:y>0.18175</cdr:y>
    </cdr:from>
    <cdr:to>
      <cdr:x>0.79125</cdr:x>
      <cdr:y>0.6195</cdr:y>
    </cdr:to>
    <cdr:sp>
      <cdr:nvSpPr>
        <cdr:cNvPr id="6" name="Rectangle 6"/>
        <cdr:cNvSpPr>
          <a:spLocks/>
        </cdr:cNvSpPr>
      </cdr:nvSpPr>
      <cdr:spPr>
        <a:xfrm>
          <a:off x="3638550" y="619125"/>
          <a:ext cx="1009650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0.79125</cdr:x>
      <cdr:y>0.18175</cdr:y>
    </cdr:from>
    <cdr:to>
      <cdr:x>0.9655</cdr:x>
      <cdr:y>0.49725</cdr:y>
    </cdr:to>
    <cdr:sp>
      <cdr:nvSpPr>
        <cdr:cNvPr id="7" name="Rectangle 7"/>
        <cdr:cNvSpPr>
          <a:spLocks/>
        </cdr:cNvSpPr>
      </cdr:nvSpPr>
      <cdr:spPr>
        <a:xfrm>
          <a:off x="4648200" y="619125"/>
          <a:ext cx="10287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0.07225</cdr:x>
      <cdr:y>0.029</cdr:y>
    </cdr:from>
    <cdr:to>
      <cdr:x>0.11525</cdr:x>
      <cdr:y>0.08075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95250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RG</a:t>
          </a:r>
        </a:p>
      </cdr:txBody>
    </cdr:sp>
  </cdr:relSizeAnchor>
  <cdr:relSizeAnchor xmlns:cdr="http://schemas.openxmlformats.org/drawingml/2006/chartDrawing">
    <cdr:from>
      <cdr:x>0.9405</cdr:x>
      <cdr:y>0.029</cdr:y>
    </cdr:from>
    <cdr:to>
      <cdr:x>0.98425</cdr:x>
      <cdr:y>0.0805</cdr:y>
    </cdr:to>
    <cdr:sp>
      <cdr:nvSpPr>
        <cdr:cNvPr id="2" name="TextBox 2"/>
        <cdr:cNvSpPr txBox="1">
          <a:spLocks noChangeArrowheads="1"/>
        </cdr:cNvSpPr>
      </cdr:nvSpPr>
      <cdr:spPr>
        <a:xfrm>
          <a:off x="6238875" y="95250"/>
          <a:ext cx="285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RD</a:t>
          </a:r>
        </a:p>
      </cdr:txBody>
    </cdr:sp>
  </cdr:relSizeAnchor>
  <cdr:relSizeAnchor xmlns:cdr="http://schemas.openxmlformats.org/drawingml/2006/chartDrawing">
    <cdr:from>
      <cdr:x>0.26875</cdr:x>
      <cdr:y>0.18125</cdr:y>
    </cdr:from>
    <cdr:to>
      <cdr:x>0.4435</cdr:x>
      <cdr:y>0.68475</cdr:y>
    </cdr:to>
    <cdr:sp>
      <cdr:nvSpPr>
        <cdr:cNvPr id="3" name="Rectangle 4"/>
        <cdr:cNvSpPr>
          <a:spLocks/>
        </cdr:cNvSpPr>
      </cdr:nvSpPr>
      <cdr:spPr>
        <a:xfrm>
          <a:off x="1781175" y="619125"/>
          <a:ext cx="116205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0.4435</cdr:x>
      <cdr:y>0.18125</cdr:y>
    </cdr:from>
    <cdr:to>
      <cdr:x>0.6175</cdr:x>
      <cdr:y>0.81525</cdr:y>
    </cdr:to>
    <cdr:sp>
      <cdr:nvSpPr>
        <cdr:cNvPr id="4" name="Rectangle 5"/>
        <cdr:cNvSpPr>
          <a:spLocks/>
        </cdr:cNvSpPr>
      </cdr:nvSpPr>
      <cdr:spPr>
        <a:xfrm>
          <a:off x="2943225" y="619125"/>
          <a:ext cx="1152525" cy="2190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0.6175</cdr:x>
      <cdr:y>0.18125</cdr:y>
    </cdr:from>
    <cdr:to>
      <cdr:x>0.79225</cdr:x>
      <cdr:y>0.61925</cdr:y>
    </cdr:to>
    <cdr:sp>
      <cdr:nvSpPr>
        <cdr:cNvPr id="5" name="Rectangle 6"/>
        <cdr:cNvSpPr>
          <a:spLocks/>
        </cdr:cNvSpPr>
      </cdr:nvSpPr>
      <cdr:spPr>
        <a:xfrm>
          <a:off x="4095750" y="619125"/>
          <a:ext cx="1162050" cy="151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0.79225</cdr:x>
      <cdr:y>0.18125</cdr:y>
    </cdr:from>
    <cdr:to>
      <cdr:x>0.96975</cdr:x>
      <cdr:y>0.497</cdr:y>
    </cdr:to>
    <cdr:sp>
      <cdr:nvSpPr>
        <cdr:cNvPr id="6" name="Rectangle 7"/>
        <cdr:cNvSpPr>
          <a:spLocks/>
        </cdr:cNvSpPr>
      </cdr:nvSpPr>
      <cdr:spPr>
        <a:xfrm>
          <a:off x="5257800" y="619125"/>
          <a:ext cx="118110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0.18125</cdr:y>
    </cdr:from>
    <cdr:to>
      <cdr:x>0.26875</cdr:x>
      <cdr:y>0.36275</cdr:y>
    </cdr:to>
    <cdr:sp>
      <cdr:nvSpPr>
        <cdr:cNvPr id="7" name="Rectangle 8"/>
        <cdr:cNvSpPr>
          <a:spLocks/>
        </cdr:cNvSpPr>
      </cdr:nvSpPr>
      <cdr:spPr>
        <a:xfrm>
          <a:off x="600075" y="619125"/>
          <a:ext cx="11811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32</xdr:row>
      <xdr:rowOff>104775</xdr:rowOff>
    </xdr:from>
    <xdr:to>
      <xdr:col>14</xdr:col>
      <xdr:colOff>428625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6924675" y="5886450"/>
        <a:ext cx="5876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33</xdr:row>
      <xdr:rowOff>0</xdr:rowOff>
    </xdr:from>
    <xdr:to>
      <xdr:col>24</xdr:col>
      <xdr:colOff>400050</xdr:colOff>
      <xdr:row>54</xdr:row>
      <xdr:rowOff>47625</xdr:rowOff>
    </xdr:to>
    <xdr:graphicFrame>
      <xdr:nvGraphicFramePr>
        <xdr:cNvPr id="2" name="Chart 4"/>
        <xdr:cNvGraphicFramePr/>
      </xdr:nvGraphicFramePr>
      <xdr:xfrm>
        <a:off x="13401675" y="5943600"/>
        <a:ext cx="66389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5"/>
  <sheetViews>
    <sheetView tabSelected="1" zoomScale="75" zoomScaleNormal="75" workbookViewId="0" topLeftCell="A1">
      <selection activeCell="H32" sqref="G32:H32"/>
    </sheetView>
  </sheetViews>
  <sheetFormatPr defaultColWidth="9.140625" defaultRowHeight="12.75"/>
  <sheetData>
    <row r="5" ht="20.25">
      <c r="B5" s="2" t="s">
        <v>0</v>
      </c>
    </row>
    <row r="12" ht="12.75">
      <c r="C12" s="3" t="s">
        <v>1</v>
      </c>
    </row>
    <row r="16" spans="3:7" ht="12.75">
      <c r="C16" s="1" t="s">
        <v>2</v>
      </c>
      <c r="G16" s="1" t="s">
        <v>3</v>
      </c>
    </row>
    <row r="20" spans="3:7" ht="12.75">
      <c r="C20" s="1" t="s">
        <v>24</v>
      </c>
      <c r="G20" s="1" t="s">
        <v>25</v>
      </c>
    </row>
    <row r="30" ht="12.75">
      <c r="C30" s="3" t="s">
        <v>4</v>
      </c>
    </row>
    <row r="33" spans="3:7" ht="12.75">
      <c r="C33" s="4"/>
      <c r="G33" s="1" t="s">
        <v>5</v>
      </c>
    </row>
    <row r="35" spans="3:7" ht="12.75">
      <c r="C35" s="5"/>
      <c r="G35" s="1" t="s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40"/>
  <sheetViews>
    <sheetView zoomScale="75" zoomScaleNormal="75" workbookViewId="0" topLeftCell="A2">
      <selection activeCell="E45" sqref="E45"/>
    </sheetView>
  </sheetViews>
  <sheetFormatPr defaultColWidth="9.140625" defaultRowHeight="12.75"/>
  <cols>
    <col min="3" max="3" width="11.421875" style="7" customWidth="1"/>
    <col min="4" max="4" width="18.8515625" style="7" customWidth="1"/>
    <col min="5" max="5" width="19.421875" style="7" customWidth="1"/>
    <col min="6" max="6" width="9.140625" style="7" customWidth="1"/>
    <col min="7" max="7" width="18.421875" style="7" customWidth="1"/>
    <col min="8" max="8" width="17.8515625" style="7" customWidth="1"/>
    <col min="9" max="9" width="12.00390625" style="7" customWidth="1"/>
  </cols>
  <sheetData>
    <row r="5" ht="20.25">
      <c r="B5" s="2" t="s">
        <v>7</v>
      </c>
    </row>
    <row r="12" spans="3:9" ht="25.5">
      <c r="C12" s="6" t="s">
        <v>8</v>
      </c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</row>
    <row r="13" spans="3:9" ht="12.75">
      <c r="C13" s="7" t="s">
        <v>15</v>
      </c>
      <c r="D13" s="7" t="s">
        <v>15</v>
      </c>
      <c r="E13" s="7" t="s">
        <v>16</v>
      </c>
      <c r="F13" s="7" t="s">
        <v>16</v>
      </c>
      <c r="G13" s="7" t="s">
        <v>16</v>
      </c>
      <c r="H13" s="7" t="s">
        <v>15</v>
      </c>
      <c r="I13" s="7" t="s">
        <v>17</v>
      </c>
    </row>
    <row r="15" spans="3:9" ht="12.75">
      <c r="C15" s="7">
        <v>0</v>
      </c>
      <c r="D15" s="7" t="s">
        <v>18</v>
      </c>
      <c r="E15" s="8">
        <v>0</v>
      </c>
      <c r="G15" s="7" t="s">
        <v>18</v>
      </c>
      <c r="H15" s="7" t="s">
        <v>18</v>
      </c>
      <c r="I15" s="7" t="s">
        <v>18</v>
      </c>
    </row>
    <row r="16" spans="3:9" ht="12.75">
      <c r="C16" s="7">
        <v>1</v>
      </c>
      <c r="D16" s="7">
        <v>1</v>
      </c>
      <c r="E16" s="8">
        <v>0.6</v>
      </c>
      <c r="F16" s="8">
        <v>0.3</v>
      </c>
      <c r="G16" s="9">
        <v>0.18</v>
      </c>
      <c r="H16" s="7">
        <v>10</v>
      </c>
      <c r="I16" s="7">
        <v>100</v>
      </c>
    </row>
    <row r="17" spans="3:9" ht="12.75">
      <c r="C17" s="7">
        <v>2</v>
      </c>
      <c r="D17" s="7">
        <v>2</v>
      </c>
      <c r="E17" s="8">
        <v>1.4</v>
      </c>
      <c r="F17" s="8">
        <v>0.8</v>
      </c>
      <c r="G17" s="9">
        <v>0.16</v>
      </c>
      <c r="H17" s="7">
        <v>10</v>
      </c>
      <c r="I17" s="7">
        <v>50</v>
      </c>
    </row>
    <row r="18" spans="5:9" ht="12.75">
      <c r="E18" s="8"/>
      <c r="F18" s="8"/>
      <c r="G18" s="9">
        <v>0.64</v>
      </c>
      <c r="H18" s="7">
        <v>5</v>
      </c>
      <c r="I18" s="7">
        <v>50</v>
      </c>
    </row>
    <row r="19" spans="3:9" ht="12.75">
      <c r="C19" s="7">
        <v>3</v>
      </c>
      <c r="D19" s="7">
        <v>3</v>
      </c>
      <c r="E19" s="8">
        <v>2.4</v>
      </c>
      <c r="F19" s="8">
        <v>1</v>
      </c>
      <c r="G19" s="9">
        <v>0.2</v>
      </c>
      <c r="H19" s="7">
        <v>15</v>
      </c>
      <c r="I19" s="7">
        <v>50</v>
      </c>
    </row>
    <row r="20" spans="5:9" ht="12.75">
      <c r="E20" s="8"/>
      <c r="F20" s="8"/>
      <c r="G20" s="9">
        <v>0.6</v>
      </c>
      <c r="H20" s="7">
        <v>20</v>
      </c>
      <c r="I20" s="7">
        <v>50</v>
      </c>
    </row>
    <row r="21" spans="5:9" ht="12.75">
      <c r="E21" s="8"/>
      <c r="F21" s="8"/>
      <c r="G21" s="9">
        <v>0.8</v>
      </c>
      <c r="H21" s="7">
        <v>10</v>
      </c>
      <c r="I21" s="7">
        <v>50</v>
      </c>
    </row>
    <row r="22" spans="3:9" ht="12.75">
      <c r="C22" s="7">
        <v>4</v>
      </c>
      <c r="D22" s="7">
        <v>2</v>
      </c>
      <c r="E22" s="8">
        <v>3.2</v>
      </c>
      <c r="F22" s="8">
        <v>0.7</v>
      </c>
      <c r="G22" s="9">
        <v>0.14</v>
      </c>
      <c r="H22" s="7">
        <v>20</v>
      </c>
      <c r="I22" s="7">
        <v>50</v>
      </c>
    </row>
    <row r="23" spans="5:9" ht="12.75">
      <c r="E23" s="8"/>
      <c r="F23" s="8"/>
      <c r="G23" s="9">
        <v>0.56</v>
      </c>
      <c r="H23" s="7">
        <v>10</v>
      </c>
      <c r="I23" s="7">
        <v>50</v>
      </c>
    </row>
    <row r="24" spans="3:9" ht="12.75">
      <c r="C24" s="7">
        <v>5</v>
      </c>
      <c r="D24" s="7">
        <v>1</v>
      </c>
      <c r="E24" s="8">
        <v>3.8</v>
      </c>
      <c r="F24" s="8">
        <v>0.5</v>
      </c>
      <c r="G24" s="9">
        <v>0.3</v>
      </c>
      <c r="H24" s="7">
        <v>10</v>
      </c>
      <c r="I24" s="7">
        <v>100</v>
      </c>
    </row>
    <row r="25" spans="3:9" ht="12.75">
      <c r="C25" s="7">
        <v>6</v>
      </c>
      <c r="D25" s="7" t="s">
        <v>18</v>
      </c>
      <c r="E25" s="8">
        <v>4.4</v>
      </c>
      <c r="G25" s="7" t="s">
        <v>18</v>
      </c>
      <c r="H25" s="7" t="s">
        <v>18</v>
      </c>
      <c r="I25" s="7" t="s">
        <v>18</v>
      </c>
    </row>
    <row r="29" spans="3:9" ht="15">
      <c r="C29" s="14"/>
      <c r="D29" s="14"/>
      <c r="E29" s="13"/>
      <c r="F29" s="13"/>
      <c r="G29" s="13"/>
      <c r="H29" s="14"/>
      <c r="I29" s="13"/>
    </row>
    <row r="30" spans="3:9" ht="12.75">
      <c r="C30" s="15"/>
      <c r="D30" s="15"/>
      <c r="E30" s="15"/>
      <c r="F30" s="15"/>
      <c r="G30" s="15"/>
      <c r="H30" s="15"/>
      <c r="I30" s="15"/>
    </row>
    <row r="31" spans="3:9" ht="12.75">
      <c r="C31" s="15"/>
      <c r="D31" s="15"/>
      <c r="E31" s="15"/>
      <c r="F31" s="15"/>
      <c r="G31" s="15"/>
      <c r="H31" s="15"/>
      <c r="I31" s="15"/>
    </row>
    <row r="32" spans="3:9" ht="12.75">
      <c r="C32" s="15"/>
      <c r="D32" s="15"/>
      <c r="E32" s="15"/>
      <c r="F32" s="15"/>
      <c r="G32" s="15"/>
      <c r="H32" s="15"/>
      <c r="I32" s="15"/>
    </row>
    <row r="33" spans="3:9" ht="15">
      <c r="C33" s="15"/>
      <c r="D33" s="14"/>
      <c r="E33" s="14"/>
      <c r="F33" s="14"/>
      <c r="G33" s="15"/>
      <c r="H33" s="15"/>
      <c r="I33" s="15"/>
    </row>
    <row r="34" spans="3:9" ht="12.75">
      <c r="C34" s="15"/>
      <c r="D34" s="15"/>
      <c r="E34" s="15"/>
      <c r="F34" s="15"/>
      <c r="G34" s="15"/>
      <c r="H34" s="15"/>
      <c r="I34" s="15"/>
    </row>
    <row r="35" spans="3:9" ht="15">
      <c r="C35" s="15"/>
      <c r="D35" s="14"/>
      <c r="E35" s="14"/>
      <c r="F35" s="14"/>
      <c r="G35" s="15"/>
      <c r="H35" s="15"/>
      <c r="I35" s="15"/>
    </row>
    <row r="36" spans="3:9" ht="15">
      <c r="C36" s="15"/>
      <c r="D36" s="14"/>
      <c r="E36" s="14"/>
      <c r="F36" s="14"/>
      <c r="G36" s="15"/>
      <c r="H36" s="15"/>
      <c r="I36" s="15"/>
    </row>
    <row r="37" spans="3:9" ht="12.75">
      <c r="C37" s="15"/>
      <c r="D37" s="15"/>
      <c r="E37" s="15"/>
      <c r="F37" s="15"/>
      <c r="G37" s="15"/>
      <c r="H37" s="15"/>
      <c r="I37" s="15"/>
    </row>
    <row r="38" spans="3:9" ht="15">
      <c r="C38" s="15"/>
      <c r="D38" s="14"/>
      <c r="E38" s="14"/>
      <c r="F38" s="14"/>
      <c r="G38" s="15"/>
      <c r="H38" s="15"/>
      <c r="I38" s="15"/>
    </row>
    <row r="39" spans="3:9" ht="12.75">
      <c r="C39" s="15"/>
      <c r="D39" s="15"/>
      <c r="E39" s="15"/>
      <c r="F39" s="15"/>
      <c r="G39" s="15"/>
      <c r="H39" s="15"/>
      <c r="I39" s="15"/>
    </row>
    <row r="40" spans="3:9" ht="12.75">
      <c r="C40" s="15"/>
      <c r="D40" s="15"/>
      <c r="E40" s="15"/>
      <c r="F40" s="15"/>
      <c r="G40" s="15"/>
      <c r="H40" s="15"/>
      <c r="I40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R50"/>
  <sheetViews>
    <sheetView workbookViewId="0" topLeftCell="A1">
      <selection activeCell="C12" sqref="C12"/>
    </sheetView>
  </sheetViews>
  <sheetFormatPr defaultColWidth="9.140625" defaultRowHeight="12.75"/>
  <cols>
    <col min="3" max="3" width="11.421875" style="7" customWidth="1"/>
    <col min="4" max="4" width="18.8515625" style="7" customWidth="1"/>
    <col min="5" max="5" width="19.421875" style="7" customWidth="1"/>
    <col min="6" max="6" width="13.00390625" style="7" customWidth="1"/>
    <col min="7" max="7" width="18.421875" style="7" customWidth="1"/>
    <col min="8" max="8" width="17.8515625" style="7" customWidth="1"/>
    <col min="9" max="9" width="12.00390625" style="7" customWidth="1"/>
    <col min="11" max="11" width="13.421875" style="0" bestFit="1" customWidth="1"/>
    <col min="13" max="13" width="10.28125" style="0" bestFit="1" customWidth="1"/>
    <col min="14" max="14" width="14.28125" style="0" customWidth="1"/>
    <col min="15" max="15" width="15.421875" style="0" customWidth="1"/>
    <col min="16" max="16" width="20.421875" style="0" customWidth="1"/>
  </cols>
  <sheetData>
    <row r="5" ht="20.25">
      <c r="B5" s="2" t="s">
        <v>42</v>
      </c>
    </row>
    <row r="7" spans="9:12" ht="12.75">
      <c r="I7" s="19" t="s">
        <v>32</v>
      </c>
      <c r="J7" s="19"/>
      <c r="K7" s="19"/>
      <c r="L7" s="19"/>
    </row>
    <row r="11" ht="15">
      <c r="O11" s="12"/>
    </row>
    <row r="12" spans="3:17" ht="28.5" customHeight="1">
      <c r="C12" s="6" t="s">
        <v>8</v>
      </c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K12" s="6" t="s">
        <v>21</v>
      </c>
      <c r="L12" s="6" t="s">
        <v>19</v>
      </c>
      <c r="M12" s="6" t="s">
        <v>23</v>
      </c>
      <c r="N12" s="6" t="s">
        <v>33</v>
      </c>
      <c r="O12" s="6" t="s">
        <v>39</v>
      </c>
      <c r="P12" s="6" t="s">
        <v>41</v>
      </c>
      <c r="Q12" t="s">
        <v>40</v>
      </c>
    </row>
    <row r="13" spans="3:16" ht="12.75">
      <c r="C13" s="7" t="s">
        <v>15</v>
      </c>
      <c r="D13" s="7" t="s">
        <v>15</v>
      </c>
      <c r="E13" s="7" t="s">
        <v>16</v>
      </c>
      <c r="F13" s="7" t="s">
        <v>16</v>
      </c>
      <c r="G13" s="7" t="s">
        <v>16</v>
      </c>
      <c r="H13" s="7" t="s">
        <v>15</v>
      </c>
      <c r="I13" s="7" t="s">
        <v>17</v>
      </c>
      <c r="K13" s="7" t="s">
        <v>22</v>
      </c>
      <c r="L13" s="7" t="s">
        <v>20</v>
      </c>
      <c r="M13" s="7" t="s">
        <v>20</v>
      </c>
      <c r="N13" s="7" t="s">
        <v>36</v>
      </c>
      <c r="O13" s="7" t="s">
        <v>38</v>
      </c>
      <c r="P13" s="7" t="s">
        <v>38</v>
      </c>
    </row>
    <row r="15" spans="3:9" ht="12.75">
      <c r="C15" s="7">
        <v>0</v>
      </c>
      <c r="D15" s="7" t="s">
        <v>18</v>
      </c>
      <c r="E15" s="8">
        <v>0</v>
      </c>
      <c r="F15" s="7" t="s">
        <v>18</v>
      </c>
      <c r="G15" s="7" t="s">
        <v>18</v>
      </c>
      <c r="H15" s="7" t="s">
        <v>18</v>
      </c>
      <c r="I15" s="7" t="s">
        <v>18</v>
      </c>
    </row>
    <row r="16" spans="3:15" ht="12.75">
      <c r="C16" s="7">
        <v>1</v>
      </c>
      <c r="D16" s="7">
        <v>1</v>
      </c>
      <c r="E16" s="8">
        <v>0.5</v>
      </c>
      <c r="F16" s="8">
        <v>0.3</v>
      </c>
      <c r="G16" s="9">
        <v>0.18</v>
      </c>
      <c r="H16" s="7">
        <v>10</v>
      </c>
      <c r="I16" s="7">
        <v>100</v>
      </c>
      <c r="K16" s="10">
        <f>H16/I16</f>
        <v>0.1</v>
      </c>
      <c r="L16" s="10">
        <f>2*K16</f>
        <v>0.2</v>
      </c>
      <c r="M16" s="11">
        <f>L16</f>
        <v>0.2</v>
      </c>
      <c r="N16" s="16">
        <v>0.28</v>
      </c>
      <c r="O16" s="9">
        <f>M16*N16</f>
        <v>0.05600000000000001</v>
      </c>
    </row>
    <row r="17" spans="3:15" ht="12.75">
      <c r="C17" s="7">
        <v>2</v>
      </c>
      <c r="D17" s="7">
        <v>2</v>
      </c>
      <c r="E17" s="8">
        <v>1.5</v>
      </c>
      <c r="F17" s="8">
        <v>0.8</v>
      </c>
      <c r="G17" s="9">
        <v>0.16</v>
      </c>
      <c r="H17" s="7">
        <v>10</v>
      </c>
      <c r="I17" s="7">
        <v>50</v>
      </c>
      <c r="K17" s="10">
        <f aca="true" t="shared" si="0" ref="K17:K24">H17/I17</f>
        <v>0.2</v>
      </c>
      <c r="L17" s="10">
        <f aca="true" t="shared" si="1" ref="L17:L24">2*K17</f>
        <v>0.4</v>
      </c>
      <c r="M17" s="11">
        <f>AVERAGE(L17:L18)</f>
        <v>0.30000000000000004</v>
      </c>
      <c r="N17" s="16">
        <v>0.765</v>
      </c>
      <c r="O17" s="9">
        <f aca="true" t="shared" si="2" ref="O17:O24">M17*N17</f>
        <v>0.22950000000000004</v>
      </c>
    </row>
    <row r="18" spans="5:15" ht="12.75">
      <c r="E18" s="8">
        <v>1.5</v>
      </c>
      <c r="F18" s="8"/>
      <c r="G18" s="9">
        <v>0.64</v>
      </c>
      <c r="H18" s="7">
        <v>5</v>
      </c>
      <c r="I18" s="7">
        <v>50</v>
      </c>
      <c r="K18" s="10">
        <f t="shared" si="0"/>
        <v>0.1</v>
      </c>
      <c r="L18" s="10">
        <f t="shared" si="1"/>
        <v>0.2</v>
      </c>
      <c r="M18" s="11"/>
      <c r="N18" s="16"/>
      <c r="O18" s="9"/>
    </row>
    <row r="19" spans="3:16" ht="12.75">
      <c r="C19" s="7">
        <v>3</v>
      </c>
      <c r="D19" s="7">
        <v>3</v>
      </c>
      <c r="E19" s="8">
        <v>2.5</v>
      </c>
      <c r="F19" s="8">
        <v>1</v>
      </c>
      <c r="G19" s="9">
        <v>0.2</v>
      </c>
      <c r="H19" s="7">
        <v>15</v>
      </c>
      <c r="I19" s="7">
        <v>50</v>
      </c>
      <c r="K19" s="10">
        <f t="shared" si="0"/>
        <v>0.3</v>
      </c>
      <c r="L19" s="10">
        <f t="shared" si="1"/>
        <v>0.6</v>
      </c>
      <c r="M19" s="11">
        <f>0.25*L19+0.5*L20+0.25*L21</f>
        <v>0.65</v>
      </c>
      <c r="N19" s="16">
        <v>0.87</v>
      </c>
      <c r="O19" s="9">
        <f t="shared" si="2"/>
        <v>0.5655</v>
      </c>
      <c r="P19" s="18">
        <f>M16*N16+M17*N17+M19*N19+M22*N22+M24*N24</f>
        <v>1.366</v>
      </c>
    </row>
    <row r="20" spans="5:15" ht="12.75">
      <c r="E20" s="8">
        <v>2.5</v>
      </c>
      <c r="F20" s="8"/>
      <c r="G20" s="9">
        <v>0.6</v>
      </c>
      <c r="H20" s="7">
        <v>20</v>
      </c>
      <c r="I20" s="7">
        <v>50</v>
      </c>
      <c r="K20" s="10">
        <f t="shared" si="0"/>
        <v>0.4</v>
      </c>
      <c r="L20" s="10">
        <f t="shared" si="1"/>
        <v>0.8</v>
      </c>
      <c r="M20" s="11"/>
      <c r="N20" s="16"/>
      <c r="O20" s="9"/>
    </row>
    <row r="21" spans="5:15" ht="12.75">
      <c r="E21" s="8">
        <v>2.5</v>
      </c>
      <c r="F21" s="8"/>
      <c r="G21" s="9">
        <v>0.8</v>
      </c>
      <c r="H21" s="7">
        <v>10</v>
      </c>
      <c r="I21" s="7">
        <v>50</v>
      </c>
      <c r="K21" s="10">
        <f t="shared" si="0"/>
        <v>0.2</v>
      </c>
      <c r="L21" s="10">
        <f t="shared" si="1"/>
        <v>0.4</v>
      </c>
      <c r="M21" s="11"/>
      <c r="N21" s="16"/>
      <c r="O21" s="9"/>
    </row>
    <row r="22" spans="3:15" ht="12.75">
      <c r="C22" s="7">
        <v>4</v>
      </c>
      <c r="D22" s="7">
        <v>2</v>
      </c>
      <c r="E22" s="8">
        <v>3.5</v>
      </c>
      <c r="F22" s="8">
        <v>0.7</v>
      </c>
      <c r="G22" s="9">
        <v>0.14</v>
      </c>
      <c r="H22" s="7">
        <v>20</v>
      </c>
      <c r="I22" s="7">
        <v>50</v>
      </c>
      <c r="K22" s="10">
        <f t="shared" si="0"/>
        <v>0.4</v>
      </c>
      <c r="L22" s="10">
        <f t="shared" si="1"/>
        <v>0.8</v>
      </c>
      <c r="M22" s="11">
        <f>AVERAGE(L22:L23)</f>
        <v>0.6000000000000001</v>
      </c>
      <c r="N22" s="16">
        <v>0.725</v>
      </c>
      <c r="O22" s="9">
        <f t="shared" si="2"/>
        <v>0.43500000000000005</v>
      </c>
    </row>
    <row r="23" spans="5:15" ht="12.75">
      <c r="E23" s="8">
        <v>3.5</v>
      </c>
      <c r="F23" s="8"/>
      <c r="G23" s="9">
        <v>0.56</v>
      </c>
      <c r="H23" s="7">
        <v>10</v>
      </c>
      <c r="I23" s="7">
        <v>50</v>
      </c>
      <c r="K23" s="10">
        <f t="shared" si="0"/>
        <v>0.2</v>
      </c>
      <c r="L23" s="10">
        <f t="shared" si="1"/>
        <v>0.4</v>
      </c>
      <c r="M23" s="11"/>
      <c r="N23" s="16"/>
      <c r="O23" s="9"/>
    </row>
    <row r="24" spans="3:15" ht="12.75">
      <c r="C24" s="7">
        <v>5</v>
      </c>
      <c r="D24" s="7">
        <v>1</v>
      </c>
      <c r="E24" s="8">
        <v>4.5</v>
      </c>
      <c r="F24" s="8">
        <v>0.5</v>
      </c>
      <c r="G24" s="9">
        <v>0.3</v>
      </c>
      <c r="H24" s="7">
        <v>10</v>
      </c>
      <c r="I24" s="7">
        <v>100</v>
      </c>
      <c r="K24" s="10">
        <f t="shared" si="0"/>
        <v>0.1</v>
      </c>
      <c r="L24" s="10">
        <f t="shared" si="1"/>
        <v>0.2</v>
      </c>
      <c r="M24" s="11">
        <f>L24</f>
        <v>0.2</v>
      </c>
      <c r="N24" s="16">
        <v>0.4</v>
      </c>
      <c r="O24" s="9">
        <f t="shared" si="2"/>
        <v>0.08000000000000002</v>
      </c>
    </row>
    <row r="25" spans="3:9" ht="12.75">
      <c r="C25" s="7">
        <v>6</v>
      </c>
      <c r="D25" s="7" t="s">
        <v>18</v>
      </c>
      <c r="E25" s="8">
        <v>5</v>
      </c>
      <c r="F25" s="7" t="s">
        <v>18</v>
      </c>
      <c r="G25" s="7" t="s">
        <v>18</v>
      </c>
      <c r="H25" s="7" t="s">
        <v>18</v>
      </c>
      <c r="I25" s="7" t="s">
        <v>18</v>
      </c>
    </row>
    <row r="26" spans="14:18" ht="12.75">
      <c r="N26" s="17" t="s">
        <v>35</v>
      </c>
      <c r="O26" s="4"/>
      <c r="P26" s="4"/>
      <c r="Q26" s="4"/>
      <c r="R26" s="4"/>
    </row>
    <row r="27" spans="14:16" ht="21.75" customHeight="1">
      <c r="N27" s="7" t="s">
        <v>26</v>
      </c>
      <c r="O27" s="6" t="s">
        <v>34</v>
      </c>
      <c r="P27" s="7" t="s">
        <v>37</v>
      </c>
    </row>
    <row r="28" spans="14:16" ht="12.75">
      <c r="N28" s="7">
        <v>1</v>
      </c>
      <c r="O28" s="7">
        <v>0.56</v>
      </c>
      <c r="P28" s="7">
        <f>(N28*O28)/2</f>
        <v>0.28</v>
      </c>
    </row>
    <row r="29" spans="3:16" ht="25.5">
      <c r="C29" s="6" t="s">
        <v>8</v>
      </c>
      <c r="E29" s="6" t="s">
        <v>10</v>
      </c>
      <c r="F29" s="6" t="s">
        <v>11</v>
      </c>
      <c r="G29" s="6" t="s">
        <v>12</v>
      </c>
      <c r="N29" s="7">
        <v>2</v>
      </c>
      <c r="O29" s="7">
        <v>0.9</v>
      </c>
      <c r="P29" s="7">
        <f>1*0.8-((0.8-0.56)*0.5/2)+((0.9-0.8)*0.5/2)</f>
        <v>0.765</v>
      </c>
    </row>
    <row r="30" spans="3:16" ht="12.75">
      <c r="C30" s="7" t="s">
        <v>15</v>
      </c>
      <c r="E30" s="7" t="s">
        <v>16</v>
      </c>
      <c r="F30" s="7" t="s">
        <v>16</v>
      </c>
      <c r="G30" s="7" t="s">
        <v>16</v>
      </c>
      <c r="N30" s="7">
        <v>3</v>
      </c>
      <c r="O30" s="7">
        <v>0.85</v>
      </c>
      <c r="P30" s="7">
        <f>1*1-((1-0.9)*0.5/2)-((1-0.58)*0.5/2)</f>
        <v>0.87</v>
      </c>
    </row>
    <row r="31" spans="14:16" ht="12.75">
      <c r="N31" s="7">
        <v>4</v>
      </c>
      <c r="O31" s="7">
        <v>0.6</v>
      </c>
      <c r="P31" s="7">
        <f>1*0.7+((0.9-0.7)*0.5/2)-((0.7-0.6)*0.5/2)</f>
        <v>0.725</v>
      </c>
    </row>
    <row r="32" spans="3:16" ht="12.75">
      <c r="C32" s="7">
        <v>0</v>
      </c>
      <c r="E32" s="8">
        <v>0</v>
      </c>
      <c r="F32" s="7">
        <v>0</v>
      </c>
      <c r="G32" s="7" t="s">
        <v>18</v>
      </c>
      <c r="N32" s="7">
        <v>5</v>
      </c>
      <c r="O32" s="7">
        <v>0</v>
      </c>
      <c r="P32" s="7">
        <f>1*0.5+((0.6-0.5)*0.5/2)-((0.5)*0.5/2)</f>
        <v>0.4</v>
      </c>
    </row>
    <row r="33" spans="3:7" ht="12.75">
      <c r="C33" s="7">
        <v>1</v>
      </c>
      <c r="E33" s="8">
        <v>0.5</v>
      </c>
      <c r="F33" s="8">
        <v>0.3</v>
      </c>
      <c r="G33" s="9">
        <v>0.18</v>
      </c>
    </row>
    <row r="34" spans="3:7" ht="12.75">
      <c r="C34" s="7">
        <v>2</v>
      </c>
      <c r="E34" s="8">
        <v>1.5</v>
      </c>
      <c r="F34" s="8">
        <v>0.8</v>
      </c>
      <c r="G34" s="9">
        <v>0.16</v>
      </c>
    </row>
    <row r="35" spans="5:7" ht="12.75">
      <c r="E35" s="8">
        <v>1.5</v>
      </c>
      <c r="F35" s="8">
        <v>0.8</v>
      </c>
      <c r="G35" s="9">
        <v>0.64</v>
      </c>
    </row>
    <row r="36" spans="3:7" ht="12.75">
      <c r="C36" s="7">
        <v>3</v>
      </c>
      <c r="E36" s="8">
        <v>2.5</v>
      </c>
      <c r="F36" s="8">
        <v>1</v>
      </c>
      <c r="G36" s="9">
        <v>0.2</v>
      </c>
    </row>
    <row r="37" spans="5:7" ht="12.75">
      <c r="E37" s="8">
        <v>2.5</v>
      </c>
      <c r="F37" s="8">
        <v>1</v>
      </c>
      <c r="G37" s="9">
        <v>0.6</v>
      </c>
    </row>
    <row r="38" spans="5:7" ht="12.75">
      <c r="E38" s="8">
        <v>2.5</v>
      </c>
      <c r="F38" s="8">
        <v>1</v>
      </c>
      <c r="G38" s="9">
        <v>0.8</v>
      </c>
    </row>
    <row r="39" spans="3:7" ht="12.75">
      <c r="C39" s="7">
        <v>4</v>
      </c>
      <c r="E39" s="8">
        <v>3.5</v>
      </c>
      <c r="F39" s="8">
        <v>0.7</v>
      </c>
      <c r="G39" s="9">
        <v>0.14</v>
      </c>
    </row>
    <row r="40" spans="5:7" ht="12.75">
      <c r="E40" s="8">
        <v>3.5</v>
      </c>
      <c r="F40" s="8">
        <v>0.7</v>
      </c>
      <c r="G40" s="9">
        <v>0.56</v>
      </c>
    </row>
    <row r="41" spans="3:7" ht="12.75">
      <c r="C41" s="7">
        <v>5</v>
      </c>
      <c r="E41" s="8">
        <v>4.5</v>
      </c>
      <c r="F41" s="8">
        <v>0.5</v>
      </c>
      <c r="G41" s="9">
        <v>0.3</v>
      </c>
    </row>
    <row r="42" spans="3:7" ht="12.75">
      <c r="C42" s="7">
        <v>6</v>
      </c>
      <c r="E42" s="8">
        <v>5</v>
      </c>
      <c r="F42" s="7">
        <v>0</v>
      </c>
      <c r="G42" s="7" t="s">
        <v>18</v>
      </c>
    </row>
    <row r="46" ht="12.75">
      <c r="E46" s="7" t="s">
        <v>27</v>
      </c>
    </row>
    <row r="47" ht="12.75">
      <c r="E47" s="7" t="s">
        <v>28</v>
      </c>
    </row>
    <row r="48" ht="12.75">
      <c r="E48" s="7" t="s">
        <v>29</v>
      </c>
    </row>
    <row r="49" ht="12.75">
      <c r="E49" s="7" t="s">
        <v>30</v>
      </c>
    </row>
    <row r="50" ht="12.75">
      <c r="E50" s="7" t="s">
        <v>31</v>
      </c>
    </row>
  </sheetData>
  <mergeCells count="1">
    <mergeCell ref="I7:L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Picouet</cp:lastModifiedBy>
  <dcterms:created xsi:type="dcterms:W3CDTF">2001-04-12T10:26:39Z</dcterms:created>
  <dcterms:modified xsi:type="dcterms:W3CDTF">2003-07-04T11:46:07Z</dcterms:modified>
  <cp:category/>
  <cp:version/>
  <cp:contentType/>
  <cp:contentStatus/>
</cp:coreProperties>
</file>