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060" windowHeight="12660" activeTab="0"/>
  </bookViews>
  <sheets>
    <sheet name="information" sheetId="1" r:id="rId1"/>
    <sheet name="formule rationnelle" sheetId="2" r:id="rId2"/>
    <sheet name="aire-tc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<sst xmlns="http://schemas.openxmlformats.org/spreadsheetml/2006/main" count="82" uniqueCount="49">
  <si>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a</t>
  </si>
  <si>
    <t>b</t>
  </si>
  <si>
    <t>ti</t>
  </si>
  <si>
    <t>ha</t>
  </si>
  <si>
    <t>m</t>
  </si>
  <si>
    <t>mn</t>
  </si>
  <si>
    <t>m/s</t>
  </si>
  <si>
    <t xml:space="preserve">Extention </t>
  </si>
  <si>
    <t xml:space="preserve">Etat initial </t>
  </si>
  <si>
    <t>m3/s</t>
  </si>
  <si>
    <t>i(tc)</t>
  </si>
  <si>
    <t>Q</t>
  </si>
  <si>
    <t>IDF</t>
  </si>
  <si>
    <t>m3/s/ha</t>
  </si>
  <si>
    <t>C1</t>
  </si>
  <si>
    <t>C2</t>
  </si>
  <si>
    <t>C0</t>
  </si>
  <si>
    <t>Information</t>
  </si>
  <si>
    <t>cellule contenant une formule</t>
  </si>
  <si>
    <t>cellule dont le contenu doit être spécifié par l'utilisateur</t>
  </si>
  <si>
    <t>formule rationnelle</t>
  </si>
  <si>
    <t>Résolution par la formule rationnelle</t>
  </si>
  <si>
    <t>Formule rationnelle</t>
  </si>
  <si>
    <t>Surfaces contributives</t>
  </si>
  <si>
    <t>Cr</t>
  </si>
  <si>
    <t>A</t>
  </si>
  <si>
    <t>A.Cr</t>
  </si>
  <si>
    <t>Etat étendu</t>
  </si>
  <si>
    <t>Temps de concentration</t>
  </si>
  <si>
    <r>
      <t>L</t>
    </r>
    <r>
      <rPr>
        <vertAlign val="subscript"/>
        <sz val="10"/>
        <rFont val="Times New Roman"/>
        <family val="1"/>
      </rPr>
      <t>BC</t>
    </r>
  </si>
  <si>
    <r>
      <t>L</t>
    </r>
    <r>
      <rPr>
        <vertAlign val="subscript"/>
        <sz val="10"/>
        <rFont val="Times New Roman"/>
        <family val="1"/>
      </rPr>
      <t>CD</t>
    </r>
    <r>
      <rPr>
        <sz val="10"/>
        <rFont val="Times New Roman"/>
        <family val="1"/>
      </rPr>
      <t xml:space="preserve"> = L</t>
    </r>
    <r>
      <rPr>
        <vertAlign val="subscript"/>
        <sz val="10"/>
        <rFont val="Times New Roman"/>
        <family val="1"/>
      </rPr>
      <t>FE</t>
    </r>
  </si>
  <si>
    <r>
      <t>L</t>
    </r>
    <r>
      <rPr>
        <vertAlign val="subscript"/>
        <sz val="10"/>
        <rFont val="Times New Roman"/>
        <family val="1"/>
      </rPr>
      <t>AF</t>
    </r>
  </si>
  <si>
    <r>
      <t>L</t>
    </r>
    <r>
      <rPr>
        <vertAlign val="subscript"/>
        <sz val="10"/>
        <rFont val="Times New Roman"/>
        <family val="1"/>
      </rPr>
      <t xml:space="preserve">AB </t>
    </r>
  </si>
  <si>
    <t>L</t>
  </si>
  <si>
    <t>E-F</t>
  </si>
  <si>
    <t>D-C</t>
  </si>
  <si>
    <t>F-A</t>
  </si>
  <si>
    <t>C-A</t>
  </si>
  <si>
    <t>ta</t>
  </si>
  <si>
    <t>Acheminemt</t>
  </si>
  <si>
    <t>tc</t>
  </si>
  <si>
    <t>Distances des collecteurs</t>
  </si>
  <si>
    <t>Vn</t>
  </si>
  <si>
    <t>aire - tc</t>
  </si>
  <si>
    <t>diagramme Aire - temps de concentration</t>
  </si>
  <si>
    <t>Diagramme aire - temps de concentration</t>
  </si>
  <si>
    <t>x</t>
  </si>
  <si>
    <t>y</t>
  </si>
  <si>
    <t>b=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</si>
</sst>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&quot;Vrai&quot;;&quot;Vrai&quot;;&quot;Faux&quot;"/>
    <numFmt numFmtId="170" formatCode="&quot;Actif&quot;;&quot;Actif&quot;;&quot;Inactif&quot;"/>
    <numFmt numFmtId="171" formatCode="0.00000000"/>
    <numFmt numFmtId="172" formatCode="0.000000000"/>
    <numFmt numFmtId="173" formatCode="0.0000000"/>
  </numFmts>
  <fonts count="10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7" fillId="3" borderId="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" fontId="6" fillId="2" borderId="5" xfId="0" applyNumberFormat="1" applyFont="1" applyFill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10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6" fillId="0" borderId="1" xfId="0" applyFont="1" applyBorder="1" applyAlignment="1">
      <alignment/>
    </xf>
    <xf numFmtId="165" fontId="1" fillId="2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Diagramme A-tc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'aire-tc'!$H$8:$H$9</c:f>
              <c:strCache>
                <c:ptCount val="1"/>
                <c:pt idx="0">
                  <c:v>C0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'aire-tc'!$J$8:$N$8</c:f>
              <c:numCache/>
            </c:numRef>
          </c:xVal>
          <c:yVal>
            <c:numRef>
              <c:f>'aire-tc'!$J$9:$N$9</c:f>
              <c:numCache/>
            </c:numRef>
          </c:yVal>
          <c:smooth val="0"/>
        </c:ser>
        <c:ser>
          <c:idx val="1"/>
          <c:order val="1"/>
          <c:tx>
            <c:strRef>
              <c:f>'aire-tc'!$H$10:$H$11</c:f>
              <c:strCache>
                <c:ptCount val="1"/>
                <c:pt idx="0">
                  <c:v>D-C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'aire-tc'!$J$10:$N$10</c:f>
              <c:numCache/>
            </c:numRef>
          </c:xVal>
          <c:yVal>
            <c:numRef>
              <c:f>'aire-tc'!$J$11:$N$11</c:f>
              <c:numCache/>
            </c:numRef>
          </c:yVal>
          <c:smooth val="0"/>
        </c:ser>
        <c:ser>
          <c:idx val="2"/>
          <c:order val="2"/>
          <c:tx>
            <c:strRef>
              <c:f>'aire-tc'!$H$12:$H$13</c:f>
              <c:strCache>
                <c:ptCount val="1"/>
                <c:pt idx="0">
                  <c:v>C2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'aire-tc'!$J$12:$N$12</c:f>
              <c:numCache/>
            </c:numRef>
          </c:xVal>
          <c:yVal>
            <c:numRef>
              <c:f>'aire-tc'!$J$13:$N$13</c:f>
              <c:numCache/>
            </c:numRef>
          </c:yVal>
          <c:smooth val="0"/>
        </c:ser>
        <c:ser>
          <c:idx val="3"/>
          <c:order val="3"/>
          <c:tx>
            <c:v>dte form. rationnelle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'aire-tc'!$J$15:$L$15</c:f>
              <c:numCache/>
            </c:numRef>
          </c:xVal>
          <c:yVal>
            <c:numRef>
              <c:f>'aire-tc'!$J$16:$L$16</c:f>
              <c:numCache/>
            </c:numRef>
          </c:yVal>
          <c:smooth val="0"/>
        </c:ser>
        <c:ser>
          <c:idx val="4"/>
          <c:order val="4"/>
          <c:tx>
            <c:v>tc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'aire-tc'!$K$17:$L$17</c:f>
              <c:numCache/>
            </c:numRef>
          </c:xVal>
          <c:yVal>
            <c:numRef>
              <c:f>'aire-tc'!$K$18:$L$18</c:f>
              <c:numCache/>
            </c:numRef>
          </c:yVal>
          <c:smooth val="0"/>
        </c:ser>
        <c:axId val="10468999"/>
        <c:axId val="27112128"/>
      </c:scatterChart>
      <c:valAx>
        <c:axId val="1046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2128"/>
        <c:crosses val="autoZero"/>
        <c:crossBetween val="midCat"/>
        <c:dispUnits/>
      </c:valAx>
      <c:valAx>
        <c:axId val="2711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aire contributive A.Cr (ha)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19</xdr:row>
      <xdr:rowOff>9525</xdr:rowOff>
    </xdr:from>
    <xdr:to>
      <xdr:col>10</xdr:col>
      <xdr:colOff>219075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857375" y="3286125"/>
        <a:ext cx="62103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M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56" max="16384" width="11.421875" style="0" customWidth="1"/>
  </cols>
  <sheetData>
    <row r="5" ht="20.25">
      <c r="B5" s="7" t="s">
        <v>17</v>
      </c>
    </row>
    <row r="10" spans="4:8" ht="12.75">
      <c r="D10" s="8" t="s">
        <v>20</v>
      </c>
      <c r="E10" s="8"/>
      <c r="F10" s="8"/>
      <c r="G10" s="8"/>
      <c r="H10" s="8" t="s">
        <v>21</v>
      </c>
    </row>
    <row r="11" spans="4:8" ht="12.75">
      <c r="D11" s="8"/>
      <c r="E11" s="8"/>
      <c r="F11" s="8"/>
      <c r="G11" s="8"/>
      <c r="H11" s="8"/>
    </row>
    <row r="12" spans="4:8" ht="12.75">
      <c r="D12" s="8"/>
      <c r="E12" s="8"/>
      <c r="F12" s="8"/>
      <c r="G12" s="8"/>
      <c r="H12" s="8"/>
    </row>
    <row r="13" spans="4:8" ht="12.75">
      <c r="D13" s="8" t="s">
        <v>43</v>
      </c>
      <c r="E13" s="8"/>
      <c r="F13" s="8"/>
      <c r="G13" s="8"/>
      <c r="H13" s="8" t="s">
        <v>44</v>
      </c>
    </row>
    <row r="14" spans="4:8" ht="12.75">
      <c r="D14" s="8"/>
      <c r="E14" s="8"/>
      <c r="F14" s="8"/>
      <c r="G14" s="8"/>
      <c r="H14" s="8"/>
    </row>
    <row r="15" spans="4:8" ht="12.75">
      <c r="D15" s="8"/>
      <c r="E15" s="8"/>
      <c r="F15" s="8"/>
      <c r="G15" s="8"/>
      <c r="H15" s="8"/>
    </row>
    <row r="16" spans="4:8" ht="12.75">
      <c r="D16" s="8"/>
      <c r="E16" s="8"/>
      <c r="F16" s="8"/>
      <c r="G16" s="8"/>
      <c r="H16" s="8"/>
    </row>
    <row r="28" spans="4:13" ht="12.75">
      <c r="D28" s="9"/>
      <c r="E28" s="8"/>
      <c r="I28" s="10" t="s">
        <v>18</v>
      </c>
      <c r="J28" s="9"/>
      <c r="K28" s="9"/>
      <c r="L28" s="9"/>
      <c r="M28" s="9"/>
    </row>
    <row r="30" spans="4:13" ht="12.75">
      <c r="D30" s="11"/>
      <c r="I30" s="12" t="s">
        <v>19</v>
      </c>
      <c r="J30" s="11"/>
      <c r="K30" s="11"/>
      <c r="L30" s="11"/>
      <c r="M30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3" width="9.140625" style="13" customWidth="1"/>
    <col min="4" max="4" width="9.7109375" style="13" customWidth="1"/>
    <col min="5" max="5" width="10.28125" style="13" customWidth="1"/>
    <col min="6" max="12" width="15.00390625" style="13" customWidth="1"/>
    <col min="13" max="14" width="13.28125" style="13" customWidth="1"/>
    <col min="15" max="16384" width="9.140625" style="13" customWidth="1"/>
  </cols>
  <sheetData>
    <row r="5" ht="20.25">
      <c r="B5" s="16" t="s">
        <v>22</v>
      </c>
    </row>
    <row r="8" spans="5:15" ht="14.25">
      <c r="E8" s="1"/>
      <c r="M8" s="1"/>
      <c r="N8" s="1"/>
      <c r="O8" s="1"/>
    </row>
    <row r="9" spans="5:17" ht="15">
      <c r="E9" s="1"/>
      <c r="F9" s="70" t="s">
        <v>8</v>
      </c>
      <c r="G9" s="70" t="s">
        <v>7</v>
      </c>
      <c r="H9" s="70" t="s">
        <v>7</v>
      </c>
      <c r="I9" s="71" t="s">
        <v>39</v>
      </c>
      <c r="J9" s="71" t="s">
        <v>39</v>
      </c>
      <c r="K9" s="70" t="s">
        <v>27</v>
      </c>
      <c r="L9" s="70" t="s">
        <v>27</v>
      </c>
      <c r="M9" s="1"/>
      <c r="Q9" s="1"/>
    </row>
    <row r="10" spans="6:17" ht="15">
      <c r="F10" s="70" t="s">
        <v>16</v>
      </c>
      <c r="G10" s="70" t="s">
        <v>34</v>
      </c>
      <c r="H10" s="70" t="s">
        <v>35</v>
      </c>
      <c r="I10" s="71" t="s">
        <v>36</v>
      </c>
      <c r="J10" s="71" t="s">
        <v>37</v>
      </c>
      <c r="K10" s="70" t="s">
        <v>14</v>
      </c>
      <c r="L10" s="70" t="s">
        <v>15</v>
      </c>
      <c r="M10" s="1"/>
      <c r="Q10" s="1"/>
    </row>
    <row r="11" spans="6:17" ht="15">
      <c r="F11" s="72"/>
      <c r="G11" s="72"/>
      <c r="H11" s="72"/>
      <c r="I11" s="71"/>
      <c r="J11" s="71"/>
      <c r="K11" s="72"/>
      <c r="L11" s="72"/>
      <c r="M11" s="1"/>
      <c r="Q11" s="1"/>
    </row>
    <row r="12" spans="4:17" ht="15.75" thickBot="1">
      <c r="D12" s="14" t="s">
        <v>23</v>
      </c>
      <c r="F12" s="1"/>
      <c r="G12" s="1"/>
      <c r="H12" s="1"/>
      <c r="I12" s="35"/>
      <c r="J12" s="35"/>
      <c r="K12" s="1"/>
      <c r="L12" s="1"/>
      <c r="M12" s="1"/>
      <c r="Q12" s="1"/>
    </row>
    <row r="13" spans="4:12" ht="14.25">
      <c r="D13" s="2" t="s">
        <v>24</v>
      </c>
      <c r="E13" s="3"/>
      <c r="F13" s="31">
        <v>0.6</v>
      </c>
      <c r="G13" s="31">
        <v>0.6</v>
      </c>
      <c r="H13" s="31">
        <v>0.6</v>
      </c>
      <c r="I13" s="41"/>
      <c r="J13" s="42"/>
      <c r="K13" s="47"/>
      <c r="L13" s="42"/>
    </row>
    <row r="14" spans="4:12" ht="14.25">
      <c r="D14" s="4" t="s">
        <v>25</v>
      </c>
      <c r="E14" s="5" t="s">
        <v>3</v>
      </c>
      <c r="F14" s="32">
        <v>48</v>
      </c>
      <c r="G14" s="32">
        <v>16</v>
      </c>
      <c r="H14" s="32">
        <v>16</v>
      </c>
      <c r="I14" s="43"/>
      <c r="J14" s="44"/>
      <c r="K14" s="48"/>
      <c r="L14" s="44"/>
    </row>
    <row r="15" spans="4:12" ht="15.75" thickBot="1">
      <c r="D15" s="19" t="s">
        <v>26</v>
      </c>
      <c r="E15" s="20" t="s">
        <v>3</v>
      </c>
      <c r="F15" s="33">
        <f>F14*F13</f>
        <v>28.799999999999997</v>
      </c>
      <c r="G15" s="49">
        <f>G14*G13</f>
        <v>9.6</v>
      </c>
      <c r="H15" s="49">
        <f>H14*H13</f>
        <v>9.6</v>
      </c>
      <c r="I15" s="45"/>
      <c r="J15" s="46"/>
      <c r="K15" s="33">
        <f>F15+G15</f>
        <v>38.4</v>
      </c>
      <c r="L15" s="34">
        <f>F15+H15</f>
        <v>38.4</v>
      </c>
    </row>
    <row r="16" spans="9:10" ht="14.25">
      <c r="I16" s="35"/>
      <c r="J16" s="35"/>
    </row>
    <row r="17" spans="9:17" ht="14.25">
      <c r="I17" s="35"/>
      <c r="J17" s="35"/>
      <c r="Q17" s="15"/>
    </row>
    <row r="18" spans="4:10" ht="15.75" thickBot="1">
      <c r="D18" s="17" t="s">
        <v>28</v>
      </c>
      <c r="I18" s="35"/>
      <c r="J18" s="35"/>
    </row>
    <row r="19" spans="4:16" ht="15">
      <c r="D19" s="29" t="s">
        <v>2</v>
      </c>
      <c r="E19" s="28" t="s">
        <v>5</v>
      </c>
      <c r="F19" s="31">
        <v>4</v>
      </c>
      <c r="G19" s="31">
        <v>4</v>
      </c>
      <c r="H19" s="31">
        <v>4</v>
      </c>
      <c r="I19" s="41"/>
      <c r="J19" s="42"/>
      <c r="K19" s="47"/>
      <c r="L19" s="42"/>
      <c r="N19" s="68" t="s">
        <v>41</v>
      </c>
      <c r="O19" s="28"/>
      <c r="P19" s="23"/>
    </row>
    <row r="20" spans="4:16" ht="14.25">
      <c r="D20" s="30" t="s">
        <v>42</v>
      </c>
      <c r="E20" s="18" t="s">
        <v>6</v>
      </c>
      <c r="F20" s="32">
        <v>1.5</v>
      </c>
      <c r="G20" s="32">
        <v>1.5</v>
      </c>
      <c r="H20" s="32">
        <v>1.5</v>
      </c>
      <c r="I20" s="38">
        <v>1.5</v>
      </c>
      <c r="J20" s="37">
        <v>1.5</v>
      </c>
      <c r="K20" s="48"/>
      <c r="L20" s="44"/>
      <c r="N20" s="22" t="s">
        <v>32</v>
      </c>
      <c r="O20" s="26">
        <v>907</v>
      </c>
      <c r="P20" s="24" t="s">
        <v>4</v>
      </c>
    </row>
    <row r="21" spans="4:16" ht="14.25">
      <c r="D21" s="30" t="s">
        <v>33</v>
      </c>
      <c r="E21" s="18" t="s">
        <v>4</v>
      </c>
      <c r="F21" s="32">
        <f>O20</f>
        <v>907</v>
      </c>
      <c r="G21" s="32">
        <f>O22</f>
        <v>700</v>
      </c>
      <c r="H21" s="32">
        <f>O22</f>
        <v>700</v>
      </c>
      <c r="I21" s="38">
        <f>O23</f>
        <v>300</v>
      </c>
      <c r="J21" s="37">
        <f>O20+O21</f>
        <v>1007</v>
      </c>
      <c r="K21" s="39">
        <f>G21+I21</f>
        <v>1000</v>
      </c>
      <c r="L21" s="51">
        <f>H21+J21</f>
        <v>1707</v>
      </c>
      <c r="N21" s="22" t="s">
        <v>29</v>
      </c>
      <c r="O21" s="26">
        <v>100</v>
      </c>
      <c r="P21" s="24" t="s">
        <v>4</v>
      </c>
    </row>
    <row r="22" spans="4:16" ht="14.25">
      <c r="D22" s="30" t="s">
        <v>38</v>
      </c>
      <c r="E22" s="18" t="s">
        <v>5</v>
      </c>
      <c r="F22" s="40">
        <f>F21/F20/60</f>
        <v>10.077777777777778</v>
      </c>
      <c r="G22" s="40">
        <f>G21/G20/60</f>
        <v>7.777777777777778</v>
      </c>
      <c r="H22" s="40">
        <f>H21/H20/60</f>
        <v>7.777777777777778</v>
      </c>
      <c r="I22" s="56">
        <f>I21/I20/60</f>
        <v>3.3333333333333335</v>
      </c>
      <c r="J22" s="52">
        <f>J21/J20/60</f>
        <v>11.18888888888889</v>
      </c>
      <c r="K22" s="50"/>
      <c r="L22" s="58"/>
      <c r="N22" s="22" t="s">
        <v>30</v>
      </c>
      <c r="O22" s="26">
        <v>700</v>
      </c>
      <c r="P22" s="24" t="s">
        <v>4</v>
      </c>
    </row>
    <row r="23" spans="4:16" ht="15.75" thickBot="1">
      <c r="D23" s="19" t="s">
        <v>40</v>
      </c>
      <c r="E23" s="20" t="s">
        <v>5</v>
      </c>
      <c r="F23" s="53">
        <f>F22+F19</f>
        <v>14.077777777777778</v>
      </c>
      <c r="G23" s="54">
        <f>G22+G19</f>
        <v>11.777777777777779</v>
      </c>
      <c r="H23" s="54">
        <f>H22+H19</f>
        <v>11.777777777777779</v>
      </c>
      <c r="I23" s="57"/>
      <c r="J23" s="46"/>
      <c r="K23" s="53">
        <f>G23+I22</f>
        <v>15.111111111111112</v>
      </c>
      <c r="L23" s="55">
        <f>H23+J22</f>
        <v>22.96666666666667</v>
      </c>
      <c r="N23" s="21" t="s">
        <v>31</v>
      </c>
      <c r="O23" s="27">
        <v>300</v>
      </c>
      <c r="P23" s="25" t="s">
        <v>4</v>
      </c>
    </row>
    <row r="24" spans="9:10" ht="14.25">
      <c r="I24" s="35"/>
      <c r="J24" s="35"/>
    </row>
    <row r="26" ht="15.75" thickBot="1">
      <c r="D26" s="17" t="s">
        <v>12</v>
      </c>
    </row>
    <row r="27" spans="4:12" ht="14.25">
      <c r="D27" s="29" t="s">
        <v>0</v>
      </c>
      <c r="E27" s="3" t="s">
        <v>13</v>
      </c>
      <c r="F27" s="31">
        <v>5</v>
      </c>
      <c r="G27" s="31">
        <v>5</v>
      </c>
      <c r="H27" s="31">
        <v>5</v>
      </c>
      <c r="I27" s="41"/>
      <c r="J27" s="42"/>
      <c r="K27" s="59">
        <v>5</v>
      </c>
      <c r="L27" s="36">
        <v>5</v>
      </c>
    </row>
    <row r="28" spans="4:12" ht="14.25">
      <c r="D28" s="30" t="s">
        <v>1</v>
      </c>
      <c r="E28" s="5" t="s">
        <v>5</v>
      </c>
      <c r="F28" s="32">
        <v>8</v>
      </c>
      <c r="G28" s="32">
        <v>8</v>
      </c>
      <c r="H28" s="32">
        <v>8</v>
      </c>
      <c r="I28" s="43"/>
      <c r="J28" s="44"/>
      <c r="K28" s="38">
        <v>8</v>
      </c>
      <c r="L28" s="37">
        <v>8</v>
      </c>
    </row>
    <row r="29" spans="4:12" ht="15.75" thickBot="1">
      <c r="D29" s="19" t="s">
        <v>10</v>
      </c>
      <c r="E29" s="6" t="s">
        <v>13</v>
      </c>
      <c r="F29" s="53">
        <f>F$27/(F$28+F23)</f>
        <v>0.22647206844489182</v>
      </c>
      <c r="G29" s="54">
        <f>G$27/(G$28+G23)</f>
        <v>0.25280898876404495</v>
      </c>
      <c r="H29" s="54">
        <f>H$27/(H$28+H23)</f>
        <v>0.25280898876404495</v>
      </c>
      <c r="I29" s="45"/>
      <c r="J29" s="46"/>
      <c r="K29" s="62">
        <f>K$27/(K$28+K23)</f>
        <v>0.21634615384615383</v>
      </c>
      <c r="L29" s="55">
        <f>L$27/(L$28+L23)</f>
        <v>0.16146393972012915</v>
      </c>
    </row>
    <row r="32" ht="15.75" thickBot="1">
      <c r="D32" s="17" t="s">
        <v>11</v>
      </c>
    </row>
    <row r="33" spans="4:12" ht="15.75" thickBot="1">
      <c r="D33" s="60" t="s">
        <v>11</v>
      </c>
      <c r="E33" s="61" t="s">
        <v>9</v>
      </c>
      <c r="F33" s="65">
        <f>F29*F15</f>
        <v>6.522395571212884</v>
      </c>
      <c r="G33" s="69">
        <f>G29*G15</f>
        <v>2.4269662921348316</v>
      </c>
      <c r="H33" s="69">
        <f>H29*H15</f>
        <v>2.4269662921348316</v>
      </c>
      <c r="I33" s="66"/>
      <c r="J33" s="67"/>
      <c r="K33" s="63">
        <f>K29*K15</f>
        <v>8.307692307692307</v>
      </c>
      <c r="L33" s="64">
        <f>L29*L15</f>
        <v>6.200215285252959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4.8515625" style="0" customWidth="1"/>
    <col min="3" max="16384" width="11.421875" style="0" customWidth="1"/>
  </cols>
  <sheetData>
    <row r="5" ht="20.25">
      <c r="B5" s="16" t="s">
        <v>45</v>
      </c>
    </row>
    <row r="7" ht="13.5" thickBot="1"/>
    <row r="8" spans="2:14" ht="12.75">
      <c r="B8" s="88"/>
      <c r="C8" s="89"/>
      <c r="D8" s="89" t="s">
        <v>26</v>
      </c>
      <c r="E8" s="89" t="s">
        <v>40</v>
      </c>
      <c r="F8" s="90" t="s">
        <v>38</v>
      </c>
      <c r="H8" s="98" t="s">
        <v>16</v>
      </c>
      <c r="I8" s="78" t="s">
        <v>46</v>
      </c>
      <c r="J8" s="79">
        <v>0</v>
      </c>
      <c r="K8" s="84">
        <f>K10</f>
        <v>11.18888888888889</v>
      </c>
      <c r="L8" s="84">
        <f>E9</f>
        <v>14.077777777777778</v>
      </c>
      <c r="M8" s="84">
        <f>M10</f>
        <v>22.96666666666667</v>
      </c>
      <c r="N8" s="80">
        <v>26</v>
      </c>
    </row>
    <row r="9" spans="2:14" ht="15">
      <c r="B9" s="91" t="s">
        <v>8</v>
      </c>
      <c r="C9" s="92" t="s">
        <v>16</v>
      </c>
      <c r="D9" s="73">
        <f>'formule rationnelle'!F15</f>
        <v>28.799999999999997</v>
      </c>
      <c r="E9" s="86">
        <f>'formule rationnelle'!F23</f>
        <v>14.077777777777778</v>
      </c>
      <c r="F9" s="74"/>
      <c r="H9" s="99"/>
      <c r="I9" s="81" t="s">
        <v>47</v>
      </c>
      <c r="J9" s="82">
        <v>0</v>
      </c>
      <c r="K9" s="82">
        <f>(L9-J9)*(K8-J8)/(L8-J8)</f>
        <v>22.889976322020523</v>
      </c>
      <c r="L9" s="82">
        <f>D9</f>
        <v>28.799999999999997</v>
      </c>
      <c r="M9" s="82">
        <f>L9</f>
        <v>28.799999999999997</v>
      </c>
      <c r="N9" s="83">
        <f>M9</f>
        <v>28.799999999999997</v>
      </c>
    </row>
    <row r="10" spans="2:14" ht="15">
      <c r="B10" s="91" t="s">
        <v>7</v>
      </c>
      <c r="C10" s="92" t="s">
        <v>35</v>
      </c>
      <c r="D10" s="73">
        <f>'formule rationnelle'!H15</f>
        <v>9.6</v>
      </c>
      <c r="E10" s="86">
        <f>'formule rationnelle'!H23</f>
        <v>11.777777777777779</v>
      </c>
      <c r="F10" s="74"/>
      <c r="H10" s="98" t="s">
        <v>35</v>
      </c>
      <c r="I10" s="78" t="s">
        <v>46</v>
      </c>
      <c r="J10" s="79">
        <v>0</v>
      </c>
      <c r="K10" s="84">
        <f>F11</f>
        <v>11.18888888888889</v>
      </c>
      <c r="L10" s="84">
        <f>L8</f>
        <v>14.077777777777778</v>
      </c>
      <c r="M10" s="84">
        <f>E10+F11</f>
        <v>22.96666666666667</v>
      </c>
      <c r="N10" s="80">
        <f>N8</f>
        <v>26</v>
      </c>
    </row>
    <row r="11" spans="2:14" ht="15.75" thickBot="1">
      <c r="B11" s="93" t="s">
        <v>39</v>
      </c>
      <c r="C11" s="94" t="s">
        <v>37</v>
      </c>
      <c r="D11" s="75"/>
      <c r="E11" s="75"/>
      <c r="F11" s="95">
        <f>'formule rationnelle'!J22</f>
        <v>11.18888888888889</v>
      </c>
      <c r="H11" s="100"/>
      <c r="I11" s="85" t="s">
        <v>47</v>
      </c>
      <c r="J11" s="73">
        <v>0</v>
      </c>
      <c r="K11" s="73">
        <v>0</v>
      </c>
      <c r="L11" s="73">
        <f>(M11-K11)*(L10-K10)/(M10-K10)</f>
        <v>2.354716981132074</v>
      </c>
      <c r="M11" s="73">
        <f>D10</f>
        <v>9.6</v>
      </c>
      <c r="N11" s="87">
        <f>M11</f>
        <v>9.6</v>
      </c>
    </row>
    <row r="12" spans="8:14" ht="12.75">
      <c r="H12" s="98" t="s">
        <v>15</v>
      </c>
      <c r="I12" s="78" t="s">
        <v>46</v>
      </c>
      <c r="J12" s="79">
        <v>0</v>
      </c>
      <c r="K12" s="84">
        <f>K10</f>
        <v>11.18888888888889</v>
      </c>
      <c r="L12" s="84">
        <f>L10</f>
        <v>14.077777777777778</v>
      </c>
      <c r="M12" s="84">
        <f>M8</f>
        <v>22.96666666666667</v>
      </c>
      <c r="N12" s="80">
        <f>N8</f>
        <v>26</v>
      </c>
    </row>
    <row r="13" spans="3:14" ht="12.75">
      <c r="C13" s="77" t="s">
        <v>48</v>
      </c>
      <c r="D13">
        <v>8</v>
      </c>
      <c r="E13" t="s">
        <v>5</v>
      </c>
      <c r="H13" s="99"/>
      <c r="I13" s="81" t="s">
        <v>47</v>
      </c>
      <c r="J13" s="82">
        <v>0</v>
      </c>
      <c r="K13" s="82">
        <f>K11+K9</f>
        <v>22.889976322020523</v>
      </c>
      <c r="L13" s="82">
        <f>L9+L11</f>
        <v>31.154716981132072</v>
      </c>
      <c r="M13" s="82">
        <f>M9+M11</f>
        <v>38.4</v>
      </c>
      <c r="N13" s="83">
        <f>N9+N11</f>
        <v>38.4</v>
      </c>
    </row>
    <row r="15" spans="8:14" ht="12.75">
      <c r="H15" s="98" t="s">
        <v>40</v>
      </c>
      <c r="I15" s="96" t="s">
        <v>46</v>
      </c>
      <c r="J15" s="79">
        <f>-D13</f>
        <v>-8</v>
      </c>
      <c r="K15" s="84">
        <f>L12</f>
        <v>14.077777777777778</v>
      </c>
      <c r="L15" s="79">
        <v>26</v>
      </c>
      <c r="M15" s="79"/>
      <c r="N15" s="80"/>
    </row>
    <row r="16" spans="8:14" ht="12.75">
      <c r="H16" s="99"/>
      <c r="I16" s="97" t="s">
        <v>47</v>
      </c>
      <c r="J16" s="82">
        <v>0</v>
      </c>
      <c r="K16" s="82">
        <f>L13</f>
        <v>31.154716981132072</v>
      </c>
      <c r="L16" s="82">
        <f>(L15-J15)*K16/(K15-J15)</f>
        <v>47.97857773641879</v>
      </c>
      <c r="M16" s="82"/>
      <c r="N16" s="83"/>
    </row>
    <row r="17" spans="11:12" ht="12.75">
      <c r="K17" s="76">
        <f>K15</f>
        <v>14.077777777777778</v>
      </c>
      <c r="L17" s="76">
        <f>K17</f>
        <v>14.077777777777778</v>
      </c>
    </row>
    <row r="18" spans="11:12" ht="12.75">
      <c r="K18">
        <v>0</v>
      </c>
      <c r="L18">
        <f>K16</f>
        <v>31.154716981132072</v>
      </c>
    </row>
    <row r="48" s="77" customFormat="1" ht="12.75"/>
    <row r="52" spans="2:3" ht="15">
      <c r="B52" s="70"/>
      <c r="C52" s="70"/>
    </row>
    <row r="53" spans="2:3" ht="15">
      <c r="B53" s="70"/>
      <c r="C53" s="70"/>
    </row>
  </sheetData>
  <mergeCells count="4">
    <mergeCell ref="H8:H9"/>
    <mergeCell ref="H10:H11"/>
    <mergeCell ref="H12:H13"/>
    <mergeCell ref="H15:H1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EPFL Hydram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Hingray</dc:creator>
  <cp:keywords/>
  <dc:description/>
  <cp:lastModifiedBy>Cécile</cp:lastModifiedBy>
  <cp:lastPrinted>2006-05-12T11:01:03Z</cp:lastPrinted>
  <dcterms:created xsi:type="dcterms:W3CDTF">2005-02-14T14:16:53Z</dcterms:created>
  <dcterms:modified xsi:type="dcterms:W3CDTF">2008-04-30T09:09:55Z</dcterms:modified>
  <cp:category/>
  <cp:version/>
  <cp:contentType/>
  <cp:contentStatus/>
</cp:coreProperties>
</file>